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20" windowWidth="5595" windowHeight="4620"/>
  </bookViews>
  <sheets>
    <sheet name="Sheet1" sheetId="5" r:id="rId1"/>
    <sheet name="Team Totals" sheetId="4" r:id="rId2"/>
    <sheet name="Team Games" sheetId="2" r:id="rId3"/>
  </sheets>
  <definedNames>
    <definedName name="IndividualScores">'Team Games'!$B$2:$F$259</definedName>
    <definedName name="IndividualScoresWithAverage">'Team Games'!$A$1:$H$259</definedName>
    <definedName name="IndividualScoresWithTotal">'Team Games'!$B$2:$G$259</definedName>
    <definedName name="IndividualTotal">'Team Games'!$G$2:$G$259</definedName>
    <definedName name="_xlnm.Print_Titles" localSheetId="1">'Team Totals'!$A:$C,'Team Totals'!$1:$1</definedName>
    <definedName name="TeamGames">'Team Games'!$C$1:$H$259</definedName>
    <definedName name="TeamNames">'Team Totals'!$C:$C</definedName>
    <definedName name="TotalScore" localSheetId="1">'Team Totals'!$O:$O</definedName>
    <definedName name="TotalScore">#REF!</definedName>
  </definedNames>
  <calcPr calcId="125725"/>
</workbook>
</file>

<file path=xl/calcChain.xml><?xml version="1.0" encoding="utf-8"?>
<calcChain xmlns="http://schemas.openxmlformats.org/spreadsheetml/2006/main">
  <c r="C22" i="4"/>
  <c r="C18"/>
  <c r="C17"/>
  <c r="L23" i="2"/>
  <c r="L20"/>
  <c r="L10"/>
  <c r="L19"/>
  <c r="L14"/>
  <c r="L11"/>
  <c r="L18"/>
  <c r="L34"/>
  <c r="L16"/>
  <c r="L2"/>
  <c r="L31"/>
  <c r="L5"/>
  <c r="L9"/>
  <c r="L3"/>
  <c r="L6"/>
  <c r="L33"/>
  <c r="L22"/>
  <c r="L28"/>
  <c r="L32"/>
  <c r="L27"/>
  <c r="L13"/>
  <c r="L4"/>
  <c r="L24"/>
  <c r="L29"/>
  <c r="L7"/>
  <c r="L25"/>
  <c r="L17"/>
  <c r="L8"/>
  <c r="L21"/>
  <c r="L15"/>
  <c r="L30"/>
  <c r="L12"/>
  <c r="L26"/>
  <c r="J23"/>
  <c r="J20"/>
  <c r="J10"/>
  <c r="J19"/>
  <c r="J14"/>
  <c r="J11"/>
  <c r="J18"/>
  <c r="J34"/>
  <c r="J16"/>
  <c r="J2"/>
  <c r="J31"/>
  <c r="J5"/>
  <c r="J9"/>
  <c r="J3"/>
  <c r="J6"/>
  <c r="J33"/>
  <c r="J22"/>
  <c r="J28"/>
  <c r="J32"/>
  <c r="J27"/>
  <c r="J13"/>
  <c r="J4"/>
  <c r="J24"/>
  <c r="J29"/>
  <c r="J7"/>
  <c r="J25"/>
  <c r="J17"/>
  <c r="J8"/>
  <c r="J21"/>
  <c r="J15"/>
  <c r="J30"/>
  <c r="J12"/>
  <c r="J26"/>
  <c r="G15"/>
  <c r="K15" s="1"/>
  <c r="H15"/>
  <c r="G30"/>
  <c r="H30"/>
  <c r="G12"/>
  <c r="K12" s="1"/>
  <c r="H12"/>
  <c r="D2" i="4" a="1"/>
  <c r="D2" s="1"/>
  <c r="E2" a="1"/>
  <c r="E2" s="1"/>
  <c r="F2" a="1"/>
  <c r="F2" s="1"/>
  <c r="N2"/>
  <c r="N3"/>
  <c r="N6"/>
  <c r="N7"/>
  <c r="N10"/>
  <c r="N11"/>
  <c r="N9"/>
  <c r="N4"/>
  <c r="N5"/>
  <c r="N8"/>
  <c r="N12"/>
  <c r="G20" i="5"/>
  <c r="G15"/>
  <c r="G10"/>
  <c r="G36"/>
  <c r="F22" i="4"/>
  <c r="F21"/>
  <c r="F18"/>
  <c r="F17"/>
  <c r="G17" i="2"/>
  <c r="H26"/>
  <c r="G34"/>
  <c r="K34" s="1"/>
  <c r="H23"/>
  <c r="H20"/>
  <c r="G3"/>
  <c r="H10"/>
  <c r="G16"/>
  <c r="K16" s="1"/>
  <c r="H19"/>
  <c r="H14"/>
  <c r="H11"/>
  <c r="H18"/>
  <c r="G20"/>
  <c r="K20" s="1"/>
  <c r="H34"/>
  <c r="G4"/>
  <c r="K4" s="1"/>
  <c r="H16"/>
  <c r="H2"/>
  <c r="H31"/>
  <c r="G2"/>
  <c r="K2" s="1"/>
  <c r="H5"/>
  <c r="H9"/>
  <c r="H3"/>
  <c r="H6"/>
  <c r="G27"/>
  <c r="H33"/>
  <c r="G5"/>
  <c r="H22"/>
  <c r="G23"/>
  <c r="K23" s="1"/>
  <c r="H28"/>
  <c r="H32"/>
  <c r="H27"/>
  <c r="H13"/>
  <c r="H4"/>
  <c r="G14"/>
  <c r="K14" s="1"/>
  <c r="H24"/>
  <c r="G29"/>
  <c r="H29"/>
  <c r="H7"/>
  <c r="G19"/>
  <c r="K19" s="1"/>
  <c r="H25"/>
  <c r="G18"/>
  <c r="H17"/>
  <c r="H8"/>
  <c r="H21"/>
  <c r="G10"/>
  <c r="G22"/>
  <c r="K22" s="1"/>
  <c r="G9"/>
  <c r="G28"/>
  <c r="G7"/>
  <c r="G6"/>
  <c r="K6" s="1"/>
  <c r="G24"/>
  <c r="G32"/>
  <c r="K32" s="1"/>
  <c r="G25"/>
  <c r="K25" s="1"/>
  <c r="G26"/>
  <c r="K26" s="1"/>
  <c r="G31"/>
  <c r="G13"/>
  <c r="K13" s="1"/>
  <c r="G8"/>
  <c r="K8" s="1"/>
  <c r="G11"/>
  <c r="G33"/>
  <c r="K33" s="1"/>
  <c r="G21"/>
  <c r="K21" s="1"/>
  <c r="D10" i="4" a="1"/>
  <c r="D10" s="1"/>
  <c r="E10" a="1"/>
  <c r="E10" s="1"/>
  <c r="F10" a="1"/>
  <c r="F10" s="1"/>
  <c r="D4" a="1"/>
  <c r="D4" s="1"/>
  <c r="E4" a="1"/>
  <c r="E4" s="1"/>
  <c r="F4" a="1"/>
  <c r="F4" s="1"/>
  <c r="D11" a="1"/>
  <c r="D11" s="1"/>
  <c r="E11" a="1"/>
  <c r="E11" s="1"/>
  <c r="F11" a="1"/>
  <c r="F11" s="1"/>
  <c r="D8" a="1"/>
  <c r="D8" s="1"/>
  <c r="E8" a="1"/>
  <c r="E8" s="1"/>
  <c r="F8" a="1"/>
  <c r="F8" s="1"/>
  <c r="D5" a="1"/>
  <c r="D5" s="1"/>
  <c r="E5" a="1"/>
  <c r="E5" s="1"/>
  <c r="F5" a="1"/>
  <c r="F5" s="1"/>
  <c r="D7" a="1"/>
  <c r="D7" s="1"/>
  <c r="E7" a="1"/>
  <c r="E7" s="1"/>
  <c r="F7" a="1"/>
  <c r="F7" s="1"/>
  <c r="D9" a="1"/>
  <c r="D9" s="1"/>
  <c r="E9" a="1"/>
  <c r="E9" s="1"/>
  <c r="F9" a="1"/>
  <c r="F9" s="1"/>
  <c r="D6" a="1"/>
  <c r="D6" s="1"/>
  <c r="E6" a="1"/>
  <c r="E6" s="1"/>
  <c r="F6" a="1"/>
  <c r="F6" s="1"/>
  <c r="D3" a="1"/>
  <c r="D3" s="1"/>
  <c r="E3" a="1"/>
  <c r="E3" s="1"/>
  <c r="F3" a="1"/>
  <c r="F3" s="1"/>
  <c r="D12" a="1"/>
  <c r="D12" s="1"/>
  <c r="E12" a="1"/>
  <c r="E12" s="1"/>
  <c r="F12" a="1"/>
  <c r="F12" s="1"/>
  <c r="A24" i="2"/>
  <c r="A9"/>
  <c r="A34"/>
  <c r="A17"/>
  <c r="A10"/>
  <c r="A7"/>
  <c r="A5"/>
  <c r="K31" l="1"/>
  <c r="K24"/>
  <c r="K7"/>
  <c r="K9"/>
  <c r="K10"/>
  <c r="K18"/>
  <c r="K17"/>
  <c r="K30"/>
  <c r="K11"/>
  <c r="K28"/>
  <c r="K29"/>
  <c r="K5"/>
  <c r="K27"/>
  <c r="K3"/>
  <c r="A18"/>
  <c r="A29"/>
  <c r="A19"/>
  <c r="A31"/>
  <c r="A2"/>
  <c r="A33"/>
  <c r="A8"/>
  <c r="A23"/>
  <c r="A4"/>
  <c r="A3"/>
  <c r="A22"/>
  <c r="A14"/>
  <c r="A30"/>
  <c r="A26"/>
  <c r="A12"/>
  <c r="A25"/>
  <c r="A32"/>
  <c r="A27"/>
  <c r="A11"/>
  <c r="A21"/>
  <c r="A16"/>
  <c r="A20"/>
  <c r="A28"/>
  <c r="A13"/>
  <c r="A6"/>
  <c r="A15"/>
  <c r="G2" i="4"/>
  <c r="O2" s="1"/>
  <c r="G25" i="5"/>
  <c r="G40" s="1"/>
  <c r="G3" i="4"/>
  <c r="O3" s="1"/>
  <c r="P3" s="1"/>
  <c r="G9"/>
  <c r="O9" s="1"/>
  <c r="P9" s="1"/>
  <c r="G5"/>
  <c r="O5" s="1"/>
  <c r="P5" s="1"/>
  <c r="G11"/>
  <c r="O11" s="1"/>
  <c r="P11" s="1"/>
  <c r="G10"/>
  <c r="O10" s="1"/>
  <c r="P10" s="1"/>
  <c r="G12"/>
  <c r="O12" s="1"/>
  <c r="P12" s="1"/>
  <c r="G6"/>
  <c r="O6" s="1"/>
  <c r="P6" s="1"/>
  <c r="G7"/>
  <c r="O7" s="1"/>
  <c r="P7" s="1"/>
  <c r="G8"/>
  <c r="O8" s="1"/>
  <c r="P8" s="1"/>
  <c r="G4"/>
  <c r="O4" s="1"/>
  <c r="P4" s="1"/>
  <c r="B2" l="1"/>
  <c r="P2"/>
  <c r="B4"/>
  <c r="B7"/>
  <c r="B11"/>
  <c r="B9"/>
  <c r="B8"/>
  <c r="B6"/>
  <c r="B10"/>
  <c r="B5"/>
  <c r="B12"/>
  <c r="B3"/>
</calcChain>
</file>

<file path=xl/sharedStrings.xml><?xml version="1.0" encoding="utf-8"?>
<sst xmlns="http://schemas.openxmlformats.org/spreadsheetml/2006/main" count="147" uniqueCount="92">
  <si>
    <t>Team Name:</t>
  </si>
  <si>
    <t>Game 1</t>
  </si>
  <si>
    <t>Game 2</t>
  </si>
  <si>
    <t>Game 3</t>
  </si>
  <si>
    <t>Baker 1</t>
  </si>
  <si>
    <t>Baker 2</t>
  </si>
  <si>
    <t>Baker 3</t>
  </si>
  <si>
    <t>Baker 4</t>
  </si>
  <si>
    <t>Baker 5</t>
  </si>
  <si>
    <t>Baker 6</t>
  </si>
  <si>
    <t>Baker Total</t>
  </si>
  <si>
    <t>Grand Total</t>
  </si>
  <si>
    <t>Rank</t>
  </si>
  <si>
    <t>Place</t>
  </si>
  <si>
    <t>Bowler</t>
  </si>
  <si>
    <t xml:space="preserve">Team </t>
  </si>
  <si>
    <t>Total</t>
  </si>
  <si>
    <t>Avg</t>
  </si>
  <si>
    <t>Lane</t>
  </si>
  <si>
    <t>3 Game Total</t>
  </si>
  <si>
    <t>Team Avg</t>
  </si>
  <si>
    <t>Match Play</t>
  </si>
  <si>
    <t>1st</t>
  </si>
  <si>
    <t>2nd</t>
  </si>
  <si>
    <t>3rd</t>
  </si>
  <si>
    <t>JBST Fantasy Draft Tournament</t>
  </si>
  <si>
    <t>Bowlero Wauwatosa</t>
  </si>
  <si>
    <t>Saturday June 2, 2018</t>
  </si>
  <si>
    <t>Lane Pattern</t>
  </si>
  <si>
    <t>Team Division</t>
  </si>
  <si>
    <t>Individual Awards</t>
  </si>
  <si>
    <t>Boys High Series</t>
  </si>
  <si>
    <t>Girls High Series</t>
  </si>
  <si>
    <t>Boys High Game Out</t>
  </si>
  <si>
    <t>Girls High Game Out</t>
  </si>
  <si>
    <t>Total Team Scholarships Awarded</t>
  </si>
  <si>
    <t>Total Individual Scholarships Awarded</t>
  </si>
  <si>
    <t>Total Overall Scholarships Awarded</t>
  </si>
  <si>
    <t>Most Pins over JBST Average</t>
  </si>
  <si>
    <t>Team Sebastian Beth</t>
  </si>
  <si>
    <t>Team Carlene Beyer</t>
  </si>
  <si>
    <t>Team Nick DeCesaro</t>
  </si>
  <si>
    <t>Team Payne Fakler</t>
  </si>
  <si>
    <t>Team Andrew Gross</t>
  </si>
  <si>
    <t>Team Billy Hibbard</t>
  </si>
  <si>
    <t>Team Matt Hibbard</t>
  </si>
  <si>
    <t>Team Jeromey Hodsdon</t>
  </si>
  <si>
    <t>Team Dylan Shafel</t>
  </si>
  <si>
    <t>Team Quinn Sheehy</t>
  </si>
  <si>
    <t>Team Zach Singer</t>
  </si>
  <si>
    <t>Meghan Bacys</t>
  </si>
  <si>
    <t>Sebastian Beth</t>
  </si>
  <si>
    <t>Brystal Beyer</t>
  </si>
  <si>
    <t>Carlene Beyer</t>
  </si>
  <si>
    <t>Jonathan Carper</t>
  </si>
  <si>
    <t>Nick DeCesaro</t>
  </si>
  <si>
    <t>Haley Douglas</t>
  </si>
  <si>
    <t>Payne Fakler</t>
  </si>
  <si>
    <t>Darren Frasa</t>
  </si>
  <si>
    <t>Russell Glessing</t>
  </si>
  <si>
    <t>Andrew Gross</t>
  </si>
  <si>
    <t>Zach Hanson</t>
  </si>
  <si>
    <t>Billy Hibbard</t>
  </si>
  <si>
    <t>Matt Hibbard</t>
  </si>
  <si>
    <t>Jeromey Hodsdon</t>
  </si>
  <si>
    <t>Ethan Kailin</t>
  </si>
  <si>
    <t>Matthew Kappler</t>
  </si>
  <si>
    <t>Colten Kersky</t>
  </si>
  <si>
    <t>Ian Koster</t>
  </si>
  <si>
    <t>Austin Loichinger</t>
  </si>
  <si>
    <t>McKenzie Mattice</t>
  </si>
  <si>
    <t>Ian McDonell</t>
  </si>
  <si>
    <t>Steven Monson</t>
  </si>
  <si>
    <t>Amanda Prill</t>
  </si>
  <si>
    <t>Cassie Prill</t>
  </si>
  <si>
    <t>Tara Quinlan</t>
  </si>
  <si>
    <t>Brianna Schmidt</t>
  </si>
  <si>
    <t>Nic Schwind</t>
  </si>
  <si>
    <t>Dylan Shafel</t>
  </si>
  <si>
    <t>Quinn Sheehy</t>
  </si>
  <si>
    <t>Zach Singer</t>
  </si>
  <si>
    <t>Kenny Taylor</t>
  </si>
  <si>
    <t>Malea Tessen</t>
  </si>
  <si>
    <t>JBST Avg</t>
  </si>
  <si>
    <t>Series</t>
  </si>
  <si>
    <t>+ / -</t>
  </si>
  <si>
    <t>High Game</t>
  </si>
  <si>
    <t>Andrew Gross   662</t>
  </si>
  <si>
    <t>Tara Quinlan   582</t>
  </si>
  <si>
    <t>Malea Tessen   + 63</t>
  </si>
  <si>
    <t>Billy Hibbard   256</t>
  </si>
  <si>
    <t>Haley Douglas   206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</si>
</sst>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0.000"/>
    <numFmt numFmtId="165" formatCode="mmmm\ d\,\ yyyy"/>
    <numFmt numFmtId="166" formatCode="&quot;$&quot;#,##0"/>
  </numFmts>
  <fonts count="12">
    <font>
      <sz val="10"/>
      <name val="Arial"/>
    </font>
    <font>
      <sz val="10"/>
      <name val="GE Inspira"/>
      <family val="2"/>
    </font>
    <font>
      <b/>
      <sz val="10"/>
      <name val="GE Inspir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GE Inspira"/>
    </font>
    <font>
      <sz val="14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u/>
      <sz val="12"/>
      <name val="Book Antiqua"/>
      <family val="1"/>
    </font>
    <font>
      <u val="doubleAccounting"/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66" fontId="8" fillId="0" borderId="0" xfId="0" applyNumberFormat="1" applyFont="1"/>
    <xf numFmtId="6" fontId="8" fillId="0" borderId="0" xfId="0" applyNumberFormat="1" applyFont="1"/>
    <xf numFmtId="6" fontId="10" fillId="0" borderId="0" xfId="0" applyNumberFormat="1" applyFont="1"/>
    <xf numFmtId="0" fontId="8" fillId="0" borderId="0" xfId="0" applyFont="1" applyAlignment="1"/>
    <xf numFmtId="6" fontId="11" fillId="0" borderId="0" xfId="0" applyNumberFormat="1" applyFont="1"/>
    <xf numFmtId="0" fontId="8" fillId="0" borderId="1" xfId="0" applyFont="1" applyBorder="1"/>
    <xf numFmtId="6" fontId="8" fillId="0" borderId="1" xfId="0" applyNumberFormat="1" applyFont="1" applyBorder="1"/>
    <xf numFmtId="6" fontId="10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4" fillId="0" borderId="0" xfId="0" applyFont="1" applyAlignment="1"/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8" workbookViewId="0">
      <selection activeCell="C14" sqref="C14:E14"/>
    </sheetView>
  </sheetViews>
  <sheetFormatPr defaultRowHeight="13.5"/>
  <cols>
    <col min="1" max="1" width="11.7109375" style="25" customWidth="1"/>
    <col min="2" max="2" width="21.85546875" style="25" customWidth="1"/>
    <col min="3" max="3" width="8.85546875" style="25" customWidth="1"/>
    <col min="4" max="5" width="11.7109375" style="25" customWidth="1"/>
    <col min="6" max="16384" width="9.140625" style="25"/>
  </cols>
  <sheetData>
    <row r="1" spans="1:9" ht="18.75">
      <c r="A1" s="42" t="s">
        <v>25</v>
      </c>
      <c r="B1" s="42"/>
      <c r="C1" s="42"/>
      <c r="D1" s="42"/>
      <c r="E1" s="42"/>
      <c r="F1" s="42"/>
      <c r="G1" s="42"/>
      <c r="H1" s="43"/>
      <c r="I1" s="41"/>
    </row>
    <row r="3" spans="1:9" s="26" customFormat="1" ht="15.75">
      <c r="A3" s="44" t="s">
        <v>27</v>
      </c>
      <c r="B3" s="40"/>
      <c r="C3" s="40"/>
      <c r="D3" s="40"/>
      <c r="E3" s="40"/>
      <c r="F3" s="40"/>
      <c r="G3" s="40"/>
      <c r="H3" s="40"/>
      <c r="I3" s="41"/>
    </row>
    <row r="4" spans="1:9" s="26" customFormat="1" ht="15.75">
      <c r="A4" s="45" t="s">
        <v>26</v>
      </c>
      <c r="B4" s="40"/>
      <c r="C4" s="40"/>
      <c r="D4" s="40"/>
      <c r="E4" s="40"/>
      <c r="F4" s="40"/>
      <c r="G4" s="40"/>
      <c r="H4" s="40"/>
      <c r="I4" s="41"/>
    </row>
    <row r="5" spans="1:9" s="26" customFormat="1" ht="15.75">
      <c r="A5" s="45" t="s">
        <v>28</v>
      </c>
      <c r="B5" s="40"/>
      <c r="C5" s="40"/>
      <c r="D5" s="40"/>
      <c r="E5" s="40"/>
      <c r="F5" s="40"/>
      <c r="G5" s="40"/>
      <c r="H5" s="40"/>
      <c r="I5" s="41"/>
    </row>
    <row r="9" spans="1:9" ht="16.5">
      <c r="A9" s="27" t="s">
        <v>29</v>
      </c>
      <c r="B9" s="26"/>
      <c r="C9" s="26"/>
      <c r="D9" s="26"/>
      <c r="E9" s="26"/>
      <c r="F9" s="28"/>
      <c r="G9" s="26"/>
    </row>
    <row r="10" spans="1:9" ht="16.5">
      <c r="B10" s="33" t="s">
        <v>22</v>
      </c>
      <c r="C10" s="46" t="s">
        <v>40</v>
      </c>
      <c r="D10" s="46"/>
      <c r="E10" s="46"/>
      <c r="F10" s="34"/>
      <c r="G10" s="34">
        <f>SUM(F11:F13)</f>
        <v>675</v>
      </c>
    </row>
    <row r="11" spans="1:9" ht="15.75">
      <c r="B11" s="33"/>
      <c r="C11" s="47" t="s">
        <v>53</v>
      </c>
      <c r="D11" s="47"/>
      <c r="E11" s="47"/>
      <c r="F11" s="34">
        <v>225</v>
      </c>
      <c r="G11" s="26"/>
    </row>
    <row r="12" spans="1:9" ht="15.75">
      <c r="B12" s="33"/>
      <c r="C12" s="47" t="s">
        <v>67</v>
      </c>
      <c r="D12" s="47"/>
      <c r="E12" s="47"/>
      <c r="F12" s="34">
        <v>225</v>
      </c>
      <c r="G12" s="26"/>
    </row>
    <row r="13" spans="1:9" ht="15.75">
      <c r="B13" s="33"/>
      <c r="C13" s="47" t="s">
        <v>82</v>
      </c>
      <c r="D13" s="47"/>
      <c r="E13" s="47"/>
      <c r="F13" s="34">
        <v>225</v>
      </c>
      <c r="G13" s="26"/>
    </row>
    <row r="14" spans="1:9" ht="15.75">
      <c r="B14" s="33"/>
      <c r="C14" s="48"/>
      <c r="D14" s="48"/>
      <c r="E14" s="48"/>
      <c r="F14" s="34"/>
      <c r="G14" s="26"/>
    </row>
    <row r="15" spans="1:9" ht="16.5">
      <c r="B15" s="33" t="s">
        <v>23</v>
      </c>
      <c r="C15" s="46" t="s">
        <v>49</v>
      </c>
      <c r="D15" s="46"/>
      <c r="E15" s="46"/>
      <c r="F15" s="34"/>
      <c r="G15" s="34">
        <f>SUM(F16:F18)</f>
        <v>300</v>
      </c>
    </row>
    <row r="16" spans="1:9" ht="15.75">
      <c r="B16" s="33"/>
      <c r="C16" s="47" t="s">
        <v>80</v>
      </c>
      <c r="D16" s="47"/>
      <c r="E16" s="47"/>
      <c r="F16" s="34">
        <v>100</v>
      </c>
      <c r="G16" s="26"/>
    </row>
    <row r="17" spans="1:7" ht="15.75">
      <c r="B17" s="33"/>
      <c r="C17" s="47" t="s">
        <v>65</v>
      </c>
      <c r="D17" s="47"/>
      <c r="E17" s="47"/>
      <c r="F17" s="34">
        <v>100</v>
      </c>
      <c r="G17" s="26"/>
    </row>
    <row r="18" spans="1:7" ht="15.75">
      <c r="B18" s="33"/>
      <c r="C18" s="47" t="s">
        <v>71</v>
      </c>
      <c r="D18" s="47"/>
      <c r="E18" s="47"/>
      <c r="F18" s="34">
        <v>100</v>
      </c>
      <c r="G18" s="26"/>
    </row>
    <row r="19" spans="1:7" ht="15.75">
      <c r="B19" s="33"/>
      <c r="C19" s="48"/>
      <c r="D19" s="48"/>
      <c r="E19" s="48"/>
      <c r="F19" s="34"/>
      <c r="G19" s="26"/>
    </row>
    <row r="20" spans="1:7" ht="16.5">
      <c r="B20" s="33" t="s">
        <v>24</v>
      </c>
      <c r="C20" s="46" t="s">
        <v>46</v>
      </c>
      <c r="D20" s="46"/>
      <c r="E20" s="46"/>
      <c r="F20" s="34"/>
      <c r="G20" s="34">
        <f>SUM(F21:F23)</f>
        <v>150</v>
      </c>
    </row>
    <row r="21" spans="1:7" ht="15.75">
      <c r="B21" s="33"/>
      <c r="C21" s="47" t="s">
        <v>64</v>
      </c>
      <c r="D21" s="47"/>
      <c r="E21" s="47"/>
      <c r="F21" s="34">
        <v>50</v>
      </c>
    </row>
    <row r="22" spans="1:7" ht="15.75">
      <c r="B22" s="33"/>
      <c r="C22" s="47" t="s">
        <v>72</v>
      </c>
      <c r="D22" s="47"/>
      <c r="E22" s="47"/>
      <c r="F22" s="34">
        <v>50</v>
      </c>
    </row>
    <row r="23" spans="1:7" ht="15.75">
      <c r="B23" s="33"/>
      <c r="C23" s="47" t="s">
        <v>66</v>
      </c>
      <c r="D23" s="47"/>
      <c r="E23" s="47"/>
      <c r="F23" s="34">
        <v>50</v>
      </c>
    </row>
    <row r="24" spans="1:7" ht="15.75">
      <c r="B24" s="26"/>
      <c r="C24" s="40"/>
      <c r="D24" s="40"/>
      <c r="E24" s="40"/>
      <c r="F24" s="29"/>
    </row>
    <row r="25" spans="1:7" ht="15.75">
      <c r="B25" s="40" t="s">
        <v>35</v>
      </c>
      <c r="C25" s="41"/>
      <c r="D25" s="41"/>
      <c r="E25" s="41"/>
      <c r="F25" s="29"/>
      <c r="G25" s="29">
        <f>G10+G15+G20</f>
        <v>1125</v>
      </c>
    </row>
    <row r="26" spans="1:7" ht="15.75">
      <c r="B26" s="26"/>
      <c r="C26" s="40"/>
      <c r="D26" s="40"/>
      <c r="E26" s="40"/>
      <c r="F26" s="29"/>
    </row>
    <row r="27" spans="1:7" ht="15.75">
      <c r="B27" s="26"/>
      <c r="C27" s="31"/>
      <c r="D27" s="31"/>
      <c r="E27" s="31"/>
      <c r="F27" s="29"/>
    </row>
    <row r="28" spans="1:7" ht="15.75">
      <c r="B28" s="26"/>
      <c r="C28" s="31"/>
      <c r="D28" s="31"/>
      <c r="E28" s="31"/>
      <c r="F28" s="29"/>
    </row>
    <row r="29" spans="1:7" ht="16.5">
      <c r="A29" s="27" t="s">
        <v>30</v>
      </c>
      <c r="B29" s="26"/>
      <c r="C29" s="26"/>
      <c r="D29" s="26"/>
      <c r="E29" s="26"/>
      <c r="F29" s="28"/>
    </row>
    <row r="30" spans="1:7" ht="15.75">
      <c r="A30" s="33" t="s">
        <v>31</v>
      </c>
      <c r="B30" s="33"/>
      <c r="C30" s="48" t="s">
        <v>87</v>
      </c>
      <c r="D30" s="48"/>
      <c r="E30" s="48"/>
      <c r="F30" s="34">
        <v>30</v>
      </c>
    </row>
    <row r="31" spans="1:7" ht="15.75">
      <c r="A31" s="33" t="s">
        <v>32</v>
      </c>
      <c r="B31" s="33"/>
      <c r="C31" s="48" t="s">
        <v>88</v>
      </c>
      <c r="D31" s="48"/>
      <c r="E31" s="48"/>
      <c r="F31" s="34">
        <v>30</v>
      </c>
    </row>
    <row r="32" spans="1:7" ht="15.75">
      <c r="A32" s="33" t="s">
        <v>33</v>
      </c>
      <c r="B32" s="33"/>
      <c r="C32" s="48" t="s">
        <v>90</v>
      </c>
      <c r="D32" s="48"/>
      <c r="E32" s="48"/>
      <c r="F32" s="34">
        <v>30</v>
      </c>
    </row>
    <row r="33" spans="1:7" ht="15.75">
      <c r="A33" s="33" t="s">
        <v>34</v>
      </c>
      <c r="B33" s="33"/>
      <c r="C33" s="48" t="s">
        <v>91</v>
      </c>
      <c r="D33" s="48"/>
      <c r="E33" s="48"/>
      <c r="F33" s="34">
        <v>30</v>
      </c>
    </row>
    <row r="34" spans="1:7" ht="15.75">
      <c r="A34" s="33" t="s">
        <v>38</v>
      </c>
      <c r="B34" s="33"/>
      <c r="C34" s="48" t="s">
        <v>89</v>
      </c>
      <c r="D34" s="48"/>
      <c r="E34" s="48"/>
      <c r="F34" s="35">
        <v>30</v>
      </c>
    </row>
    <row r="36" spans="1:7" ht="15.75">
      <c r="B36" s="26" t="s">
        <v>36</v>
      </c>
      <c r="G36" s="30">
        <f>SUM(F30:F34)</f>
        <v>150</v>
      </c>
    </row>
    <row r="37" spans="1:7" ht="15.75">
      <c r="A37" s="26"/>
      <c r="B37" s="26"/>
      <c r="C37" s="26"/>
      <c r="D37" s="26"/>
      <c r="E37" s="26"/>
      <c r="F37" s="26"/>
    </row>
    <row r="38" spans="1:7" ht="16.5">
      <c r="A38" s="27"/>
      <c r="B38" s="26"/>
      <c r="C38" s="26"/>
      <c r="D38" s="26"/>
      <c r="E38" s="26"/>
      <c r="F38" s="29"/>
    </row>
    <row r="39" spans="1:7" ht="16.5">
      <c r="A39" s="27"/>
      <c r="B39" s="26"/>
      <c r="C39" s="26"/>
      <c r="D39" s="26"/>
      <c r="E39" s="26"/>
      <c r="F39" s="29"/>
    </row>
    <row r="40" spans="1:7" ht="15.75">
      <c r="A40" s="26"/>
      <c r="B40" s="40" t="s">
        <v>37</v>
      </c>
      <c r="C40" s="41"/>
      <c r="D40" s="41"/>
      <c r="E40" s="41"/>
      <c r="F40" s="29"/>
      <c r="G40" s="30">
        <f>G25+G36</f>
        <v>1275</v>
      </c>
    </row>
    <row r="41" spans="1:7" ht="15.75">
      <c r="A41" s="26"/>
      <c r="B41" s="26"/>
      <c r="C41" s="40"/>
      <c r="D41" s="40"/>
      <c r="E41" s="40"/>
      <c r="F41" s="29"/>
    </row>
    <row r="42" spans="1:7" ht="15.75">
      <c r="A42" s="26"/>
      <c r="B42" s="26"/>
      <c r="C42" s="40"/>
      <c r="D42" s="40"/>
      <c r="E42" s="40"/>
      <c r="F42" s="29"/>
    </row>
    <row r="43" spans="1:7" ht="15.75">
      <c r="A43" s="26"/>
      <c r="B43" s="26"/>
      <c r="C43" s="40"/>
      <c r="D43" s="40"/>
      <c r="E43" s="40"/>
      <c r="F43" s="29"/>
    </row>
    <row r="44" spans="1:7" ht="15.75">
      <c r="A44" s="26"/>
      <c r="B44" s="26"/>
      <c r="C44" s="40"/>
      <c r="D44" s="40"/>
      <c r="E44" s="40"/>
      <c r="F44" s="29"/>
    </row>
    <row r="45" spans="1:7" ht="15.75">
      <c r="A45" s="26"/>
      <c r="B45" s="26"/>
      <c r="C45" s="40"/>
      <c r="D45" s="40"/>
      <c r="E45" s="40"/>
      <c r="F45" s="29"/>
    </row>
    <row r="46" spans="1:7" ht="15.75">
      <c r="A46" s="26"/>
      <c r="B46" s="26"/>
      <c r="C46" s="40"/>
      <c r="D46" s="40"/>
      <c r="E46" s="40"/>
      <c r="F46" s="29"/>
    </row>
    <row r="47" spans="1:7" ht="15.75">
      <c r="A47" s="26"/>
      <c r="B47" s="26"/>
      <c r="C47" s="40"/>
      <c r="D47" s="40"/>
      <c r="E47" s="40"/>
      <c r="F47" s="29"/>
    </row>
    <row r="48" spans="1:7" ht="15.75">
      <c r="A48" s="26"/>
      <c r="B48" s="26"/>
      <c r="C48" s="26"/>
      <c r="D48" s="26"/>
      <c r="E48" s="26"/>
      <c r="F48" s="26"/>
    </row>
    <row r="49" spans="1:7" ht="15.75">
      <c r="A49" s="26"/>
      <c r="B49" s="26"/>
      <c r="C49" s="26"/>
      <c r="D49" s="26"/>
      <c r="E49" s="26"/>
      <c r="F49" s="30"/>
    </row>
    <row r="50" spans="1:7" ht="15.75">
      <c r="A50" s="26"/>
      <c r="B50" s="26"/>
      <c r="C50" s="26"/>
      <c r="D50" s="26"/>
      <c r="E50" s="26"/>
      <c r="F50" s="26"/>
    </row>
    <row r="51" spans="1:7" ht="15.75">
      <c r="A51" s="26"/>
      <c r="B51" s="26"/>
      <c r="C51" s="26"/>
      <c r="D51" s="26"/>
      <c r="E51" s="26"/>
      <c r="F51" s="26"/>
    </row>
    <row r="52" spans="1:7" ht="16.5">
      <c r="A52" s="27"/>
      <c r="B52" s="26"/>
      <c r="C52" s="26"/>
      <c r="D52" s="26"/>
      <c r="E52" s="26"/>
      <c r="F52" s="26"/>
    </row>
    <row r="53" spans="1:7" ht="15.75">
      <c r="A53" s="26"/>
      <c r="B53" s="40"/>
      <c r="C53" s="40"/>
      <c r="D53" s="40"/>
      <c r="E53" s="40"/>
      <c r="F53" s="41"/>
      <c r="G53" s="41"/>
    </row>
    <row r="54" spans="1:7" ht="15.75">
      <c r="A54" s="26"/>
      <c r="B54" s="40"/>
      <c r="C54" s="40"/>
      <c r="D54" s="40"/>
      <c r="E54" s="40"/>
      <c r="F54" s="41"/>
      <c r="G54" s="41"/>
    </row>
    <row r="55" spans="1:7" ht="15.75">
      <c r="A55" s="26"/>
      <c r="B55" s="40"/>
      <c r="C55" s="40"/>
      <c r="D55" s="40"/>
      <c r="E55" s="40"/>
      <c r="F55" s="41"/>
      <c r="G55" s="41"/>
    </row>
    <row r="56" spans="1:7" ht="15.75">
      <c r="A56" s="26"/>
      <c r="B56" s="40"/>
      <c r="C56" s="40"/>
      <c r="D56" s="40"/>
      <c r="E56" s="40"/>
      <c r="F56" s="41"/>
      <c r="G56" s="41"/>
    </row>
    <row r="57" spans="1:7" ht="15.75">
      <c r="A57" s="26"/>
      <c r="B57" s="26"/>
      <c r="C57" s="26"/>
      <c r="D57" s="26"/>
      <c r="E57" s="26"/>
      <c r="F57" s="26"/>
    </row>
    <row r="58" spans="1:7" s="26" customFormat="1" ht="16.5">
      <c r="A58" s="27"/>
      <c r="D58" s="27"/>
    </row>
    <row r="59" spans="1:7" s="26" customFormat="1" ht="15.75">
      <c r="A59" s="40"/>
      <c r="B59" s="41"/>
      <c r="C59" s="31"/>
      <c r="D59" s="40"/>
      <c r="E59" s="40"/>
    </row>
    <row r="60" spans="1:7" s="26" customFormat="1" ht="15.75">
      <c r="A60" s="40"/>
      <c r="B60" s="41"/>
      <c r="C60" s="31"/>
      <c r="D60" s="40"/>
      <c r="E60" s="40"/>
    </row>
    <row r="61" spans="1:7" s="26" customFormat="1" ht="15.75">
      <c r="A61" s="40"/>
      <c r="B61" s="41"/>
      <c r="C61" s="31"/>
      <c r="D61" s="40"/>
      <c r="E61" s="40"/>
    </row>
    <row r="62" spans="1:7" s="26" customFormat="1" ht="15.75">
      <c r="A62" s="40"/>
      <c r="B62" s="49"/>
      <c r="C62" s="31"/>
      <c r="D62" s="40"/>
      <c r="E62" s="40"/>
    </row>
    <row r="63" spans="1:7" s="26" customFormat="1" ht="15.75">
      <c r="A63" s="40"/>
      <c r="B63" s="40"/>
      <c r="C63" s="31"/>
      <c r="D63" s="40"/>
      <c r="E63" s="40"/>
    </row>
    <row r="64" spans="1:7" s="26" customFormat="1" ht="15.75">
      <c r="A64" s="40"/>
      <c r="B64" s="49"/>
      <c r="C64" s="31"/>
      <c r="D64" s="40"/>
      <c r="E64" s="40"/>
    </row>
    <row r="65" spans="1:6" s="26" customFormat="1" ht="15.75"/>
    <row r="66" spans="1:6" ht="18">
      <c r="A66" s="27"/>
      <c r="F66" s="32"/>
    </row>
  </sheetData>
  <mergeCells count="54">
    <mergeCell ref="A64:B64"/>
    <mergeCell ref="D64:E64"/>
    <mergeCell ref="C17:E17"/>
    <mergeCell ref="C18:E18"/>
    <mergeCell ref="C19:E19"/>
    <mergeCell ref="C20:E20"/>
    <mergeCell ref="C21:E21"/>
    <mergeCell ref="C22:E22"/>
    <mergeCell ref="C23:E23"/>
    <mergeCell ref="C24:E24"/>
    <mergeCell ref="A61:B61"/>
    <mergeCell ref="D61:E61"/>
    <mergeCell ref="A62:B62"/>
    <mergeCell ref="D62:E62"/>
    <mergeCell ref="A63:B63"/>
    <mergeCell ref="D63:E63"/>
    <mergeCell ref="B56:D56"/>
    <mergeCell ref="E56:G56"/>
    <mergeCell ref="A59:B59"/>
    <mergeCell ref="D59:E59"/>
    <mergeCell ref="A60:B60"/>
    <mergeCell ref="D60:E60"/>
    <mergeCell ref="B53:D53"/>
    <mergeCell ref="E53:G53"/>
    <mergeCell ref="B54:D54"/>
    <mergeCell ref="E54:G54"/>
    <mergeCell ref="B55:D55"/>
    <mergeCell ref="E55:G55"/>
    <mergeCell ref="C47:E47"/>
    <mergeCell ref="C41:E41"/>
    <mergeCell ref="B40:E40"/>
    <mergeCell ref="C26:E26"/>
    <mergeCell ref="C30:E30"/>
    <mergeCell ref="C31:E31"/>
    <mergeCell ref="C32:E32"/>
    <mergeCell ref="C34:E34"/>
    <mergeCell ref="C42:E42"/>
    <mergeCell ref="C43:E43"/>
    <mergeCell ref="C44:E44"/>
    <mergeCell ref="C45:E45"/>
    <mergeCell ref="C46:E46"/>
    <mergeCell ref="C33:E33"/>
    <mergeCell ref="B25:E25"/>
    <mergeCell ref="A1:I1"/>
    <mergeCell ref="A3:I3"/>
    <mergeCell ref="A4:I4"/>
    <mergeCell ref="A5:I5"/>
    <mergeCell ref="C10:E10"/>
    <mergeCell ref="C11:E11"/>
    <mergeCell ref="C12:E12"/>
    <mergeCell ref="C13:E13"/>
    <mergeCell ref="C14:E14"/>
    <mergeCell ref="C15:E15"/>
    <mergeCell ref="C16:E1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P3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2" sqref="E22"/>
    </sheetView>
  </sheetViews>
  <sheetFormatPr defaultColWidth="8.85546875" defaultRowHeight="12.75"/>
  <cols>
    <col min="1" max="1" width="4.42578125" style="17" customWidth="1"/>
    <col min="2" max="2" width="5.5703125" style="16" customWidth="1"/>
    <col min="3" max="3" width="23.42578125" style="16" customWidth="1"/>
    <col min="4" max="6" width="8.85546875" style="16" customWidth="1"/>
    <col min="7" max="7" width="13.28515625" style="18" bestFit="1" customWidth="1"/>
    <col min="8" max="13" width="8.85546875" style="18" customWidth="1"/>
    <col min="14" max="14" width="11.42578125" style="18" bestFit="1" customWidth="1"/>
    <col min="15" max="15" width="11.140625" style="18" bestFit="1" customWidth="1"/>
    <col min="16" max="16" width="10.140625" style="16" bestFit="1" customWidth="1"/>
    <col min="17" max="16384" width="8.85546875" style="16"/>
  </cols>
  <sheetData>
    <row r="1" spans="1:16" s="11" customFormat="1">
      <c r="A1" s="8" t="s">
        <v>18</v>
      </c>
      <c r="B1" s="9" t="s">
        <v>12</v>
      </c>
      <c r="C1" s="19" t="s">
        <v>0</v>
      </c>
      <c r="D1" s="10" t="s">
        <v>1</v>
      </c>
      <c r="E1" s="10" t="s">
        <v>2</v>
      </c>
      <c r="F1" s="10" t="s">
        <v>3</v>
      </c>
      <c r="G1" s="20" t="s">
        <v>19</v>
      </c>
      <c r="H1" s="9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21" t="s">
        <v>10</v>
      </c>
      <c r="O1" s="8" t="s">
        <v>11</v>
      </c>
      <c r="P1" s="11" t="s">
        <v>20</v>
      </c>
    </row>
    <row r="2" spans="1:16">
      <c r="A2" s="12">
        <v>69</v>
      </c>
      <c r="B2" s="13">
        <f>RANK(O2,TotalScore,0)</f>
        <v>1</v>
      </c>
      <c r="C2" s="14" t="s">
        <v>49</v>
      </c>
      <c r="D2" s="12">
        <f t="array" ref="D2">SUM(IF('Team Games'!$C$2:$C$259=$C2,'Team Games'!D$2:D$259,0))</f>
        <v>521</v>
      </c>
      <c r="E2" s="12">
        <f t="array" ref="E2">SUM(IF('Team Games'!$C$2:$C$259=$C2,'Team Games'!E$2:E$259,0))</f>
        <v>557</v>
      </c>
      <c r="F2" s="12">
        <f t="array" ref="F2">SUM(IF('Team Games'!$C$2:$C$259=$C2,'Team Games'!F$2:F$259,0))</f>
        <v>572</v>
      </c>
      <c r="G2" s="15">
        <f>SUM(D2:F2)</f>
        <v>1650</v>
      </c>
      <c r="H2" s="13">
        <v>170</v>
      </c>
      <c r="I2" s="12">
        <v>146</v>
      </c>
      <c r="J2" s="12">
        <v>203</v>
      </c>
      <c r="K2" s="12">
        <v>212</v>
      </c>
      <c r="L2" s="12">
        <v>178</v>
      </c>
      <c r="M2" s="12">
        <v>197</v>
      </c>
      <c r="N2" s="15">
        <f>SUM(H2:M2)</f>
        <v>1106</v>
      </c>
      <c r="O2" s="12">
        <f>G2+N2</f>
        <v>2756</v>
      </c>
      <c r="P2" s="24">
        <f>O2/15</f>
        <v>183.73333333333332</v>
      </c>
    </row>
    <row r="3" spans="1:16">
      <c r="A3" s="12">
        <v>68</v>
      </c>
      <c r="B3" s="13">
        <f>RANK(O3,TotalScore,0)</f>
        <v>2</v>
      </c>
      <c r="C3" s="14" t="s">
        <v>40</v>
      </c>
      <c r="D3" s="12">
        <f t="array" ref="D3">SUM(IF('Team Games'!$C$2:$C$259=$C3,'Team Games'!D$2:D$259,0))</f>
        <v>464</v>
      </c>
      <c r="E3" s="12">
        <f t="array" ref="E3">SUM(IF('Team Games'!$C$2:$C$259=$C3,'Team Games'!E$2:E$259,0))</f>
        <v>592</v>
      </c>
      <c r="F3" s="12">
        <f t="array" ref="F3">SUM(IF('Team Games'!$C$2:$C$259=$C3,'Team Games'!F$2:F$259,0))</f>
        <v>554</v>
      </c>
      <c r="G3" s="15">
        <f>SUM(D3:F3)</f>
        <v>1610</v>
      </c>
      <c r="H3" s="13">
        <v>156</v>
      </c>
      <c r="I3" s="12">
        <v>186</v>
      </c>
      <c r="J3" s="12">
        <v>198</v>
      </c>
      <c r="K3" s="12">
        <v>174</v>
      </c>
      <c r="L3" s="12">
        <v>223</v>
      </c>
      <c r="M3" s="12">
        <v>179</v>
      </c>
      <c r="N3" s="15">
        <f>SUM(H3:M3)</f>
        <v>1116</v>
      </c>
      <c r="O3" s="12">
        <f>G3+N3</f>
        <v>2726</v>
      </c>
      <c r="P3" s="24">
        <f>O3/15</f>
        <v>181.73333333333332</v>
      </c>
    </row>
    <row r="4" spans="1:16">
      <c r="A4" s="12">
        <v>60</v>
      </c>
      <c r="B4" s="13">
        <f>RANK(O4,TotalScore,0)</f>
        <v>3</v>
      </c>
      <c r="C4" s="14" t="s">
        <v>46</v>
      </c>
      <c r="D4" s="12">
        <f t="array" ref="D4">SUM(IF('Team Games'!$C$2:$C$259=$C4,'Team Games'!D$2:D$259,0))</f>
        <v>550</v>
      </c>
      <c r="E4" s="12">
        <f t="array" ref="E4">SUM(IF('Team Games'!$C$2:$C$259=$C4,'Team Games'!E$2:E$259,0))</f>
        <v>542</v>
      </c>
      <c r="F4" s="12">
        <f t="array" ref="F4">SUM(IF('Team Games'!$C$2:$C$259=$C4,'Team Games'!F$2:F$259,0))</f>
        <v>542</v>
      </c>
      <c r="G4" s="15">
        <f>SUM(D4:F4)</f>
        <v>1634</v>
      </c>
      <c r="H4" s="13">
        <v>164</v>
      </c>
      <c r="I4" s="12">
        <v>162</v>
      </c>
      <c r="J4" s="12">
        <v>212</v>
      </c>
      <c r="K4" s="12">
        <v>178</v>
      </c>
      <c r="L4" s="12">
        <v>177</v>
      </c>
      <c r="M4" s="12">
        <v>164</v>
      </c>
      <c r="N4" s="15">
        <f>SUM(H4:M4)</f>
        <v>1057</v>
      </c>
      <c r="O4" s="12">
        <f>G4+N4</f>
        <v>2691</v>
      </c>
      <c r="P4" s="24">
        <f>O4/15</f>
        <v>179.4</v>
      </c>
    </row>
    <row r="5" spans="1:16">
      <c r="A5" s="12">
        <v>61</v>
      </c>
      <c r="B5" s="13">
        <f>RANK(O5,TotalScore,0)</f>
        <v>4</v>
      </c>
      <c r="C5" s="14" t="s">
        <v>47</v>
      </c>
      <c r="D5" s="12">
        <f t="array" ref="D5">SUM(IF('Team Games'!$C$2:$C$259=$C5,'Team Games'!D$2:D$259,0))</f>
        <v>445</v>
      </c>
      <c r="E5" s="12">
        <f t="array" ref="E5">SUM(IF('Team Games'!$C$2:$C$259=$C5,'Team Games'!E$2:E$259,0))</f>
        <v>507</v>
      </c>
      <c r="F5" s="12">
        <f t="array" ref="F5">SUM(IF('Team Games'!$C$2:$C$259=$C5,'Team Games'!F$2:F$259,0))</f>
        <v>600</v>
      </c>
      <c r="G5" s="15">
        <f>SUM(D5:F5)</f>
        <v>1552</v>
      </c>
      <c r="H5" s="13">
        <v>194</v>
      </c>
      <c r="I5" s="12">
        <v>194</v>
      </c>
      <c r="J5" s="12">
        <v>174</v>
      </c>
      <c r="K5" s="12">
        <v>190</v>
      </c>
      <c r="L5" s="12">
        <v>147</v>
      </c>
      <c r="M5" s="12">
        <v>169</v>
      </c>
      <c r="N5" s="15">
        <f>SUM(H5:M5)</f>
        <v>1068</v>
      </c>
      <c r="O5" s="12">
        <f>G5+N5</f>
        <v>2620</v>
      </c>
      <c r="P5" s="24">
        <f>O5/15</f>
        <v>174.66666666666666</v>
      </c>
    </row>
    <row r="6" spans="1:16">
      <c r="A6" s="12">
        <v>65</v>
      </c>
      <c r="B6" s="13">
        <f>RANK(O6,TotalScore,0)</f>
        <v>5</v>
      </c>
      <c r="C6" s="14" t="s">
        <v>41</v>
      </c>
      <c r="D6" s="12">
        <f t="array" ref="D6">SUM(IF('Team Games'!$C$2:$C$259=$C6,'Team Games'!D$2:D$259,0))</f>
        <v>466</v>
      </c>
      <c r="E6" s="12">
        <f t="array" ref="E6">SUM(IF('Team Games'!$C$2:$C$259=$C6,'Team Games'!E$2:E$259,0))</f>
        <v>459</v>
      </c>
      <c r="F6" s="12">
        <f t="array" ref="F6">SUM(IF('Team Games'!$C$2:$C$259=$C6,'Team Games'!F$2:F$259,0))</f>
        <v>583</v>
      </c>
      <c r="G6" s="15">
        <f>SUM(D6:F6)</f>
        <v>1508</v>
      </c>
      <c r="H6" s="13">
        <v>169</v>
      </c>
      <c r="I6" s="12">
        <v>188</v>
      </c>
      <c r="J6" s="12">
        <v>165</v>
      </c>
      <c r="K6" s="12">
        <v>213</v>
      </c>
      <c r="L6" s="12">
        <v>163</v>
      </c>
      <c r="M6" s="12">
        <v>199</v>
      </c>
      <c r="N6" s="15">
        <f>SUM(H6:M6)</f>
        <v>1097</v>
      </c>
      <c r="O6" s="12">
        <f>G6+N6</f>
        <v>2605</v>
      </c>
      <c r="P6" s="24">
        <f>O6/15</f>
        <v>173.66666666666666</v>
      </c>
    </row>
    <row r="7" spans="1:16">
      <c r="A7" s="12">
        <v>62</v>
      </c>
      <c r="B7" s="13">
        <f>RANK(O7,TotalScore,0)</f>
        <v>6</v>
      </c>
      <c r="C7" s="14" t="s">
        <v>42</v>
      </c>
      <c r="D7" s="12">
        <f t="array" ref="D7">SUM(IF('Team Games'!$C$2:$C$259=$C7,'Team Games'!D$2:D$259,0))</f>
        <v>557</v>
      </c>
      <c r="E7" s="12">
        <f t="array" ref="E7">SUM(IF('Team Games'!$C$2:$C$259=$C7,'Team Games'!E$2:E$259,0))</f>
        <v>501</v>
      </c>
      <c r="F7" s="12">
        <f t="array" ref="F7">SUM(IF('Team Games'!$C$2:$C$259=$C7,'Team Games'!F$2:F$259,0))</f>
        <v>516</v>
      </c>
      <c r="G7" s="15">
        <f>SUM(D7:F7)</f>
        <v>1574</v>
      </c>
      <c r="H7" s="13">
        <v>179</v>
      </c>
      <c r="I7" s="12">
        <v>199</v>
      </c>
      <c r="J7" s="12">
        <v>192</v>
      </c>
      <c r="K7" s="12">
        <v>120</v>
      </c>
      <c r="L7" s="12">
        <v>147</v>
      </c>
      <c r="M7" s="12">
        <v>171</v>
      </c>
      <c r="N7" s="15">
        <f>SUM(H7:M7)</f>
        <v>1008</v>
      </c>
      <c r="O7" s="12">
        <f>G7+N7</f>
        <v>2582</v>
      </c>
      <c r="P7" s="24">
        <f>O7/15</f>
        <v>172.13333333333333</v>
      </c>
    </row>
    <row r="8" spans="1:16">
      <c r="A8" s="12">
        <v>70</v>
      </c>
      <c r="B8" s="13">
        <f>RANK(O8,TotalScore,0)</f>
        <v>6</v>
      </c>
      <c r="C8" s="14" t="s">
        <v>48</v>
      </c>
      <c r="D8" s="12">
        <f t="array" ref="D8">SUM(IF('Team Games'!$C$2:$C$259=$C8,'Team Games'!D$2:D$259,0))</f>
        <v>506</v>
      </c>
      <c r="E8" s="12">
        <f t="array" ref="E8">SUM(IF('Team Games'!$C$2:$C$259=$C8,'Team Games'!E$2:E$259,0))</f>
        <v>436</v>
      </c>
      <c r="F8" s="12">
        <f t="array" ref="F8">SUM(IF('Team Games'!$C$2:$C$259=$C8,'Team Games'!F$2:F$259,0))</f>
        <v>501</v>
      </c>
      <c r="G8" s="15">
        <f>SUM(D8:F8)</f>
        <v>1443</v>
      </c>
      <c r="H8" s="13">
        <v>163</v>
      </c>
      <c r="I8" s="12">
        <v>221</v>
      </c>
      <c r="J8" s="12">
        <v>226</v>
      </c>
      <c r="K8" s="12">
        <v>163</v>
      </c>
      <c r="L8" s="12">
        <v>187</v>
      </c>
      <c r="M8" s="12">
        <v>179</v>
      </c>
      <c r="N8" s="15">
        <f>SUM(H8:M8)</f>
        <v>1139</v>
      </c>
      <c r="O8" s="12">
        <f>G8+N8</f>
        <v>2582</v>
      </c>
      <c r="P8" s="24">
        <f>O8/15</f>
        <v>172.13333333333333</v>
      </c>
    </row>
    <row r="9" spans="1:16">
      <c r="A9" s="12">
        <v>66</v>
      </c>
      <c r="B9" s="13">
        <f>RANK(O9,TotalScore,0)</f>
        <v>8</v>
      </c>
      <c r="C9" s="14" t="s">
        <v>45</v>
      </c>
      <c r="D9" s="12">
        <f t="array" ref="D9">SUM(IF('Team Games'!$C$2:$C$259=$C9,'Team Games'!D$2:D$259,0))</f>
        <v>523</v>
      </c>
      <c r="E9" s="12">
        <f t="array" ref="E9">SUM(IF('Team Games'!$C$2:$C$259=$C9,'Team Games'!E$2:E$259,0))</f>
        <v>537</v>
      </c>
      <c r="F9" s="12">
        <f t="array" ref="F9">SUM(IF('Team Games'!$C$2:$C$259=$C9,'Team Games'!F$2:F$259,0))</f>
        <v>471</v>
      </c>
      <c r="G9" s="15">
        <f>SUM(D9:F9)</f>
        <v>1531</v>
      </c>
      <c r="H9" s="13">
        <v>155</v>
      </c>
      <c r="I9" s="12">
        <v>172</v>
      </c>
      <c r="J9" s="12">
        <v>172</v>
      </c>
      <c r="K9" s="12">
        <v>164</v>
      </c>
      <c r="L9" s="12">
        <v>159</v>
      </c>
      <c r="M9" s="12">
        <v>205</v>
      </c>
      <c r="N9" s="15">
        <f>SUM(H9:M9)</f>
        <v>1027</v>
      </c>
      <c r="O9" s="12">
        <f>G9+N9</f>
        <v>2558</v>
      </c>
      <c r="P9" s="24">
        <f>O9/15</f>
        <v>170.53333333333333</v>
      </c>
    </row>
    <row r="10" spans="1:16">
      <c r="A10" s="12">
        <v>64</v>
      </c>
      <c r="B10" s="13">
        <f>RANK(O10,TotalScore,0)</f>
        <v>9</v>
      </c>
      <c r="C10" s="14" t="s">
        <v>43</v>
      </c>
      <c r="D10" s="12">
        <f t="array" ref="D10">SUM(IF('Team Games'!$C$2:$C$259=$C10,'Team Games'!D$2:D$259,0))</f>
        <v>520</v>
      </c>
      <c r="E10" s="12">
        <f t="array" ref="E10">SUM(IF('Team Games'!$C$2:$C$259=$C10,'Team Games'!E$2:E$259,0))</f>
        <v>593</v>
      </c>
      <c r="F10" s="12">
        <f t="array" ref="F10">SUM(IF('Team Games'!$C$2:$C$259=$C10,'Team Games'!F$2:F$259,0))</f>
        <v>553</v>
      </c>
      <c r="G10" s="15">
        <f>SUM(D10:F10)</f>
        <v>1666</v>
      </c>
      <c r="H10" s="13">
        <v>121</v>
      </c>
      <c r="I10" s="12">
        <v>161</v>
      </c>
      <c r="J10" s="12">
        <v>148</v>
      </c>
      <c r="K10" s="12">
        <v>151</v>
      </c>
      <c r="L10" s="12">
        <v>127</v>
      </c>
      <c r="M10" s="12">
        <v>147</v>
      </c>
      <c r="N10" s="15">
        <f>SUM(H10:M10)</f>
        <v>855</v>
      </c>
      <c r="O10" s="12">
        <f>G10+N10</f>
        <v>2521</v>
      </c>
      <c r="P10" s="24">
        <f>O10/15</f>
        <v>168.06666666666666</v>
      </c>
    </row>
    <row r="11" spans="1:16">
      <c r="A11" s="12">
        <v>59</v>
      </c>
      <c r="B11" s="13">
        <f>RANK(O11,TotalScore,0)</f>
        <v>10</v>
      </c>
      <c r="C11" s="14" t="s">
        <v>44</v>
      </c>
      <c r="D11" s="12">
        <f t="array" ref="D11">SUM(IF('Team Games'!$C$2:$C$259=$C11,'Team Games'!D$2:D$259,0))</f>
        <v>574</v>
      </c>
      <c r="E11" s="12">
        <f t="array" ref="E11">SUM(IF('Team Games'!$C$2:$C$259=$C11,'Team Games'!E$2:E$259,0))</f>
        <v>499</v>
      </c>
      <c r="F11" s="12">
        <f t="array" ref="F11">SUM(IF('Team Games'!$C$2:$C$259=$C11,'Team Games'!F$2:F$259,0))</f>
        <v>463</v>
      </c>
      <c r="G11" s="15">
        <f>SUM(D11:F11)</f>
        <v>1536</v>
      </c>
      <c r="H11" s="13">
        <v>182</v>
      </c>
      <c r="I11" s="12">
        <v>181</v>
      </c>
      <c r="J11" s="12">
        <v>165</v>
      </c>
      <c r="K11" s="12">
        <v>159</v>
      </c>
      <c r="L11" s="12">
        <v>154</v>
      </c>
      <c r="M11" s="12">
        <v>99</v>
      </c>
      <c r="N11" s="15">
        <f>SUM(H11:M11)</f>
        <v>940</v>
      </c>
      <c r="O11" s="12">
        <f>G11+N11</f>
        <v>2476</v>
      </c>
      <c r="P11" s="24">
        <f>O11/15</f>
        <v>165.06666666666666</v>
      </c>
    </row>
    <row r="12" spans="1:16" ht="12" customHeight="1">
      <c r="A12" s="12">
        <v>67</v>
      </c>
      <c r="B12" s="13">
        <f>RANK(O12,TotalScore,0)</f>
        <v>11</v>
      </c>
      <c r="C12" s="14" t="s">
        <v>39</v>
      </c>
      <c r="D12" s="12">
        <f t="array" ref="D12">SUM(IF('Team Games'!$C$2:$C$259=$C12,'Team Games'!D$2:D$259,0))</f>
        <v>471</v>
      </c>
      <c r="E12" s="12">
        <f t="array" ref="E12">SUM(IF('Team Games'!$C$2:$C$259=$C12,'Team Games'!E$2:E$259,0))</f>
        <v>452</v>
      </c>
      <c r="F12" s="12">
        <f t="array" ref="F12">SUM(IF('Team Games'!$C$2:$C$259=$C12,'Team Games'!F$2:F$259,0))</f>
        <v>559</v>
      </c>
      <c r="G12" s="15">
        <f>SUM(D12:F12)</f>
        <v>1482</v>
      </c>
      <c r="H12" s="13">
        <v>151</v>
      </c>
      <c r="I12" s="12">
        <v>164</v>
      </c>
      <c r="J12" s="12">
        <v>161</v>
      </c>
      <c r="K12" s="12">
        <v>156</v>
      </c>
      <c r="L12" s="12">
        <v>194</v>
      </c>
      <c r="M12" s="12">
        <v>158</v>
      </c>
      <c r="N12" s="15">
        <f>SUM(H12:M12)</f>
        <v>984</v>
      </c>
      <c r="O12" s="12">
        <f>G12+N12</f>
        <v>2466</v>
      </c>
      <c r="P12" s="24">
        <f>O12/15</f>
        <v>164.4</v>
      </c>
    </row>
    <row r="13" spans="1:16" ht="12" customHeight="1">
      <c r="A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6">
      <c r="A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6">
      <c r="A15" s="16"/>
      <c r="D15" s="23" t="s">
        <v>21</v>
      </c>
      <c r="E15" s="22"/>
      <c r="F15" s="22"/>
      <c r="G15" s="16"/>
      <c r="H15" s="16"/>
      <c r="I15" s="16"/>
      <c r="J15" s="16"/>
      <c r="K15" s="16"/>
      <c r="L15" s="16"/>
      <c r="M15" s="16"/>
      <c r="N15" s="16"/>
      <c r="O15" s="16"/>
    </row>
    <row r="16" spans="1:16">
      <c r="A16" s="16"/>
      <c r="D16" s="22" t="s">
        <v>1</v>
      </c>
      <c r="E16" s="22" t="s">
        <v>2</v>
      </c>
      <c r="F16" s="22" t="s">
        <v>16</v>
      </c>
      <c r="G16" s="16"/>
      <c r="H16" s="16"/>
      <c r="I16" s="16"/>
      <c r="J16" s="16"/>
      <c r="K16" s="16"/>
      <c r="L16" s="16"/>
      <c r="M16" s="16"/>
      <c r="N16" s="16"/>
      <c r="O16" s="16"/>
    </row>
    <row r="17" spans="1:15">
      <c r="A17" s="16">
        <v>63</v>
      </c>
      <c r="B17" s="16">
        <v>3</v>
      </c>
      <c r="C17" s="16" t="str">
        <f>C4</f>
        <v>Team Jeromey Hodsdon</v>
      </c>
      <c r="D17" s="16">
        <v>187</v>
      </c>
      <c r="E17" s="16">
        <v>170</v>
      </c>
      <c r="F17" s="16">
        <f>D17+E17</f>
        <v>357</v>
      </c>
      <c r="G17" s="16"/>
      <c r="H17" s="16"/>
      <c r="I17" s="16"/>
      <c r="J17" s="16"/>
      <c r="K17" s="16"/>
      <c r="L17" s="16"/>
      <c r="M17" s="16"/>
      <c r="N17" s="16"/>
      <c r="O17" s="16"/>
    </row>
    <row r="18" spans="1:15">
      <c r="A18" s="16">
        <v>64</v>
      </c>
      <c r="B18" s="16">
        <v>2</v>
      </c>
      <c r="C18" s="16" t="str">
        <f>C3</f>
        <v>Team Carlene Beyer</v>
      </c>
      <c r="D18" s="16">
        <v>169</v>
      </c>
      <c r="E18" s="16">
        <v>202</v>
      </c>
      <c r="F18" s="16">
        <f>D18+E18</f>
        <v>371</v>
      </c>
      <c r="G18" s="16"/>
      <c r="H18" s="16"/>
      <c r="I18" s="16"/>
      <c r="J18" s="16"/>
      <c r="K18" s="16"/>
      <c r="L18" s="16"/>
      <c r="M18" s="16"/>
      <c r="N18" s="16"/>
      <c r="O18" s="16"/>
    </row>
    <row r="19" spans="1:15">
      <c r="A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>
      <c r="A20" s="16"/>
      <c r="D20" s="22" t="s">
        <v>1</v>
      </c>
      <c r="E20" s="22" t="s">
        <v>2</v>
      </c>
      <c r="F20" s="22" t="s">
        <v>16</v>
      </c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16">
        <v>65</v>
      </c>
      <c r="C21" s="16" t="s">
        <v>40</v>
      </c>
      <c r="D21" s="16">
        <v>224</v>
      </c>
      <c r="E21" s="16">
        <v>149</v>
      </c>
      <c r="F21" s="16">
        <f t="shared" ref="F21:F22" si="0">D21+E21</f>
        <v>373</v>
      </c>
      <c r="G21" s="16"/>
      <c r="H21" s="16"/>
      <c r="I21" s="16"/>
      <c r="J21" s="16"/>
      <c r="K21" s="16"/>
      <c r="L21" s="16"/>
      <c r="M21" s="16"/>
      <c r="N21" s="16"/>
      <c r="O21" s="16"/>
    </row>
    <row r="22" spans="1:15">
      <c r="A22" s="16">
        <v>66</v>
      </c>
      <c r="B22" s="16">
        <v>1</v>
      </c>
      <c r="C22" s="16" t="str">
        <f>C2</f>
        <v>Team Zach Singer</v>
      </c>
      <c r="D22" s="16">
        <v>147</v>
      </c>
      <c r="E22" s="16">
        <v>185</v>
      </c>
      <c r="F22" s="16">
        <f t="shared" si="0"/>
        <v>332</v>
      </c>
      <c r="G22" s="16"/>
      <c r="H22" s="16"/>
      <c r="I22" s="16"/>
      <c r="J22" s="16"/>
      <c r="K22" s="16"/>
      <c r="L22" s="16"/>
      <c r="M22" s="16"/>
      <c r="N22" s="16"/>
      <c r="O22" s="16"/>
    </row>
    <row r="23" spans="1:15">
      <c r="A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>
      <c r="A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>
      <c r="A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A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>
      <c r="A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>
      <c r="A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>
      <c r="A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>
      <c r="A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>
      <c r="A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>
      <c r="A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>
      <c r="A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>
      <c r="A35" s="16"/>
      <c r="G35" s="16"/>
      <c r="H35" s="16"/>
      <c r="I35" s="16"/>
      <c r="J35" s="16"/>
      <c r="K35" s="16"/>
      <c r="L35" s="16"/>
      <c r="M35" s="16"/>
      <c r="N35" s="16"/>
      <c r="O35" s="16"/>
    </row>
  </sheetData>
  <sortState ref="A2:P12">
    <sortCondition ref="B2:B12"/>
  </sortState>
  <phoneticPr fontId="0" type="noConversion"/>
  <printOptions gridLines="1"/>
  <pageMargins left="0.75" right="0.75" top="1" bottom="1" header="0.5" footer="0.5"/>
  <pageSetup fitToWidth="3" orientation="landscape" blackAndWhite="1" r:id="rId1"/>
  <headerFooter alignWithMargins="0">
    <oddHeader>&amp;L&amp;"Arial,Bold"&amp;14&amp;U&amp;F&amp;R&amp;"Arial,Bold"&amp;14&amp;U&amp;A</oddHeader>
    <oddFooter>&amp;L&amp;D&amp;C&amp;P&amp;R&amp;T</oddFooter>
  </headerFooter>
  <colBreaks count="2" manualBreakCount="2">
    <brk id="7" max="1048575" man="1"/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259"/>
  <sheetViews>
    <sheetView workbookViewId="0">
      <pane ySplit="1" topLeftCell="A2" activePane="bottomLeft" state="frozen"/>
      <selection pane="bottomLeft" activeCell="B29" sqref="B29"/>
    </sheetView>
  </sheetViews>
  <sheetFormatPr defaultRowHeight="12.75"/>
  <cols>
    <col min="1" max="1" width="8.85546875" style="5" customWidth="1"/>
    <col min="2" max="2" width="19.140625" style="7" bestFit="1" customWidth="1"/>
    <col min="3" max="3" width="20.140625" style="7" bestFit="1" customWidth="1"/>
    <col min="4" max="6" width="8.85546875" style="7" customWidth="1"/>
    <col min="9" max="9" width="7.7109375" customWidth="1"/>
    <col min="10" max="223" width="7.140625" customWidth="1"/>
    <col min="224" max="224" width="10.28515625" bestFit="1" customWidth="1"/>
  </cols>
  <sheetData>
    <row r="1" spans="1:12" s="2" customFormat="1" ht="25.5">
      <c r="A1" s="3" t="s">
        <v>13</v>
      </c>
      <c r="B1" s="6" t="s">
        <v>14</v>
      </c>
      <c r="C1" s="6" t="s">
        <v>15</v>
      </c>
      <c r="D1" s="6" t="s">
        <v>1</v>
      </c>
      <c r="E1" s="6" t="s">
        <v>2</v>
      </c>
      <c r="F1" s="6" t="s">
        <v>3</v>
      </c>
      <c r="G1" s="3" t="s">
        <v>16</v>
      </c>
      <c r="H1" s="4" t="s">
        <v>17</v>
      </c>
      <c r="I1" s="37" t="s">
        <v>83</v>
      </c>
      <c r="J1" s="2" t="s">
        <v>84</v>
      </c>
      <c r="K1" s="38" t="s">
        <v>85</v>
      </c>
      <c r="L1" s="39" t="s">
        <v>86</v>
      </c>
    </row>
    <row r="2" spans="1:12">
      <c r="A2" s="5">
        <f>RANK(G2,IndividualTotal,0)</f>
        <v>1</v>
      </c>
      <c r="B2" s="36" t="s">
        <v>60</v>
      </c>
      <c r="C2" s="7" t="s">
        <v>43</v>
      </c>
      <c r="D2" s="7">
        <v>222</v>
      </c>
      <c r="E2" s="7">
        <v>236</v>
      </c>
      <c r="F2" s="7">
        <v>204</v>
      </c>
      <c r="G2">
        <f>SUM(D2:F2)</f>
        <v>662</v>
      </c>
      <c r="H2" s="1">
        <f>AVERAGE(D2:F2)</f>
        <v>220.66666666666666</v>
      </c>
      <c r="I2" s="5">
        <v>203</v>
      </c>
      <c r="J2" s="5">
        <f>I2*3</f>
        <v>609</v>
      </c>
      <c r="K2" s="5">
        <f>G2-J2</f>
        <v>53</v>
      </c>
      <c r="L2" s="5">
        <f>MAX(D2:F2)</f>
        <v>236</v>
      </c>
    </row>
    <row r="3" spans="1:12">
      <c r="A3" s="5">
        <f>RANK(G3,IndividualTotal,0)</f>
        <v>2</v>
      </c>
      <c r="B3" s="36" t="s">
        <v>64</v>
      </c>
      <c r="C3" s="7" t="s">
        <v>46</v>
      </c>
      <c r="D3" s="7">
        <v>230</v>
      </c>
      <c r="E3" s="7">
        <v>212</v>
      </c>
      <c r="F3" s="7">
        <v>175</v>
      </c>
      <c r="G3">
        <f>SUM(D3:F3)</f>
        <v>617</v>
      </c>
      <c r="H3" s="1">
        <f>AVERAGE(D3:F3)</f>
        <v>205.66666666666666</v>
      </c>
      <c r="I3" s="5">
        <v>206</v>
      </c>
      <c r="J3" s="5">
        <f>I3*3</f>
        <v>618</v>
      </c>
      <c r="K3" s="5">
        <f>G3-J3</f>
        <v>-1</v>
      </c>
      <c r="L3" s="5">
        <f>MAX(D3:F3)</f>
        <v>230</v>
      </c>
    </row>
    <row r="4" spans="1:12">
      <c r="A4" s="5">
        <f>RANK(G4,IndividualTotal,0)</f>
        <v>3</v>
      </c>
      <c r="B4" s="36" t="s">
        <v>72</v>
      </c>
      <c r="C4" s="50" t="s">
        <v>46</v>
      </c>
      <c r="D4" s="7">
        <v>198</v>
      </c>
      <c r="E4" s="7">
        <v>185</v>
      </c>
      <c r="F4" s="7">
        <v>226</v>
      </c>
      <c r="G4">
        <f>SUM(D4:F4)</f>
        <v>609</v>
      </c>
      <c r="H4" s="1">
        <f>AVERAGE(D4:F4)</f>
        <v>203</v>
      </c>
      <c r="I4" s="5">
        <v>194</v>
      </c>
      <c r="J4" s="5">
        <f>I4*3</f>
        <v>582</v>
      </c>
      <c r="K4" s="5">
        <f>G4-J4</f>
        <v>27</v>
      </c>
      <c r="L4" s="5">
        <f>MAX(D4:F4)</f>
        <v>226</v>
      </c>
    </row>
    <row r="5" spans="1:12">
      <c r="A5" s="5">
        <f>RANK(G5,IndividualTotal,0)</f>
        <v>4</v>
      </c>
      <c r="B5" s="36" t="s">
        <v>62</v>
      </c>
      <c r="C5" s="7" t="s">
        <v>44</v>
      </c>
      <c r="D5" s="7">
        <v>256</v>
      </c>
      <c r="E5" s="7">
        <v>189</v>
      </c>
      <c r="F5" s="7">
        <v>158</v>
      </c>
      <c r="G5">
        <f>SUM(D5:F5)</f>
        <v>603</v>
      </c>
      <c r="H5" s="1">
        <f>AVERAGE(D5:F5)</f>
        <v>201</v>
      </c>
      <c r="I5" s="5">
        <v>218</v>
      </c>
      <c r="J5" s="5">
        <f>I5*3</f>
        <v>654</v>
      </c>
      <c r="K5" s="5">
        <f>G5-J5</f>
        <v>-51</v>
      </c>
      <c r="L5" s="5">
        <f>MAX(D5:F5)</f>
        <v>256</v>
      </c>
    </row>
    <row r="6" spans="1:12">
      <c r="A6" s="5">
        <f>RANK(G6,IndividualTotal,0)</f>
        <v>5</v>
      </c>
      <c r="B6" s="36" t="s">
        <v>65</v>
      </c>
      <c r="C6" s="7" t="s">
        <v>49</v>
      </c>
      <c r="D6" s="7">
        <v>181</v>
      </c>
      <c r="E6" s="7">
        <v>194</v>
      </c>
      <c r="F6" s="7">
        <v>212</v>
      </c>
      <c r="G6">
        <f>SUM(D6:F6)</f>
        <v>587</v>
      </c>
      <c r="H6" s="1">
        <f>AVERAGE(D6:F6)</f>
        <v>195.66666666666666</v>
      </c>
      <c r="I6" s="5">
        <v>179</v>
      </c>
      <c r="J6" s="5">
        <f>I6*3</f>
        <v>537</v>
      </c>
      <c r="K6" s="5">
        <f>G6-J6</f>
        <v>50</v>
      </c>
      <c r="L6" s="5">
        <f>MAX(D6:F6)</f>
        <v>212</v>
      </c>
    </row>
    <row r="7" spans="1:12">
      <c r="A7" s="5">
        <f>RANK(G7,IndividualTotal,0)</f>
        <v>6</v>
      </c>
      <c r="B7" s="36" t="s">
        <v>75</v>
      </c>
      <c r="C7" s="7" t="s">
        <v>42</v>
      </c>
      <c r="D7" s="7">
        <v>199</v>
      </c>
      <c r="E7" s="7">
        <v>205</v>
      </c>
      <c r="F7" s="7">
        <v>178</v>
      </c>
      <c r="G7">
        <f>SUM(D7:F7)</f>
        <v>582</v>
      </c>
      <c r="H7" s="1">
        <f>AVERAGE(D7:F7)</f>
        <v>194</v>
      </c>
      <c r="I7" s="5">
        <v>190</v>
      </c>
      <c r="J7" s="5">
        <f>I7*3</f>
        <v>570</v>
      </c>
      <c r="K7" s="5">
        <f>G7-J7</f>
        <v>12</v>
      </c>
      <c r="L7" s="5">
        <f>MAX(D7:F7)</f>
        <v>205</v>
      </c>
    </row>
    <row r="8" spans="1:12">
      <c r="A8" s="5">
        <f>RANK(G8,IndividualTotal,0)</f>
        <v>7</v>
      </c>
      <c r="B8" s="36" t="s">
        <v>78</v>
      </c>
      <c r="C8" s="7" t="s">
        <v>47</v>
      </c>
      <c r="D8" s="7">
        <v>163</v>
      </c>
      <c r="E8" s="7">
        <v>186</v>
      </c>
      <c r="F8" s="7">
        <v>224</v>
      </c>
      <c r="G8">
        <f>SUM(D8:F8)</f>
        <v>573</v>
      </c>
      <c r="H8" s="1">
        <f>AVERAGE(D8:F8)</f>
        <v>191</v>
      </c>
      <c r="I8" s="5">
        <v>202</v>
      </c>
      <c r="J8" s="5">
        <f>I8*3</f>
        <v>606</v>
      </c>
      <c r="K8" s="5">
        <f>G8-J8</f>
        <v>-33</v>
      </c>
      <c r="L8" s="5">
        <f>MAX(D8:F8)</f>
        <v>224</v>
      </c>
    </row>
    <row r="9" spans="1:12">
      <c r="A9" s="5">
        <f>RANK(G9,IndividualTotal,0)</f>
        <v>8</v>
      </c>
      <c r="B9" s="36" t="s">
        <v>63</v>
      </c>
      <c r="C9" s="7" t="s">
        <v>45</v>
      </c>
      <c r="D9" s="7">
        <v>171</v>
      </c>
      <c r="E9" s="7">
        <v>218</v>
      </c>
      <c r="F9" s="7">
        <v>183</v>
      </c>
      <c r="G9">
        <f>SUM(D9:F9)</f>
        <v>572</v>
      </c>
      <c r="H9" s="1">
        <f>AVERAGE(D9:F9)</f>
        <v>190.66666666666666</v>
      </c>
      <c r="I9" s="5">
        <v>212</v>
      </c>
      <c r="J9" s="5">
        <f>I9*3</f>
        <v>636</v>
      </c>
      <c r="K9" s="5">
        <f>G9-J9</f>
        <v>-64</v>
      </c>
      <c r="L9" s="5">
        <f>MAX(D9:F9)</f>
        <v>218</v>
      </c>
    </row>
    <row r="10" spans="1:12">
      <c r="A10" s="5">
        <f>RANK(G10,IndividualTotal,0)</f>
        <v>9</v>
      </c>
      <c r="B10" s="36" t="s">
        <v>53</v>
      </c>
      <c r="C10" s="7" t="s">
        <v>40</v>
      </c>
      <c r="D10" s="7">
        <v>176</v>
      </c>
      <c r="E10" s="7">
        <v>186</v>
      </c>
      <c r="F10" s="7">
        <v>204</v>
      </c>
      <c r="G10">
        <f>SUM(D10:F10)</f>
        <v>566</v>
      </c>
      <c r="H10" s="1">
        <f>AVERAGE(D10:F10)</f>
        <v>188.66666666666666</v>
      </c>
      <c r="I10" s="5">
        <v>193</v>
      </c>
      <c r="J10" s="5">
        <f>I10*3</f>
        <v>579</v>
      </c>
      <c r="K10" s="5">
        <f>G10-J10</f>
        <v>-13</v>
      </c>
      <c r="L10" s="5">
        <f>MAX(D10:F10)</f>
        <v>204</v>
      </c>
    </row>
    <row r="11" spans="1:12">
      <c r="A11" s="5">
        <f>RANK(G11,IndividualTotal,0)</f>
        <v>10</v>
      </c>
      <c r="B11" s="36" t="s">
        <v>56</v>
      </c>
      <c r="C11" s="7" t="s">
        <v>44</v>
      </c>
      <c r="D11" s="7">
        <v>206</v>
      </c>
      <c r="E11" s="7">
        <v>163</v>
      </c>
      <c r="F11" s="7">
        <v>187</v>
      </c>
      <c r="G11">
        <f>SUM(D11:F11)</f>
        <v>556</v>
      </c>
      <c r="H11" s="1">
        <f>AVERAGE(D11:F11)</f>
        <v>185.33333333333334</v>
      </c>
      <c r="I11" s="5">
        <v>187</v>
      </c>
      <c r="J11" s="5">
        <f>I11*3</f>
        <v>561</v>
      </c>
      <c r="K11" s="5">
        <f>G11-J11</f>
        <v>-5</v>
      </c>
      <c r="L11" s="5">
        <f>MAX(D11:F11)</f>
        <v>206</v>
      </c>
    </row>
    <row r="12" spans="1:12">
      <c r="A12" s="5">
        <f>RANK(G12,IndividualTotal,0)</f>
        <v>11</v>
      </c>
      <c r="B12" s="36" t="s">
        <v>82</v>
      </c>
      <c r="C12" s="7" t="s">
        <v>40</v>
      </c>
      <c r="D12" s="7">
        <v>159</v>
      </c>
      <c r="E12" s="7">
        <v>217</v>
      </c>
      <c r="F12" s="7">
        <v>161</v>
      </c>
      <c r="G12">
        <f>SUM(D12:F12)</f>
        <v>537</v>
      </c>
      <c r="H12" s="1">
        <f>AVERAGE(D12:F12)</f>
        <v>179</v>
      </c>
      <c r="I12" s="5">
        <v>158</v>
      </c>
      <c r="J12" s="5">
        <f>I12*3</f>
        <v>474</v>
      </c>
      <c r="K12" s="5">
        <f>G12-J12</f>
        <v>63</v>
      </c>
      <c r="L12" s="5">
        <f>MAX(D12:F12)</f>
        <v>217</v>
      </c>
    </row>
    <row r="13" spans="1:12">
      <c r="A13" s="5">
        <f>RANK(G13,IndividualTotal,0)</f>
        <v>11</v>
      </c>
      <c r="B13" s="36" t="s">
        <v>71</v>
      </c>
      <c r="C13" s="50" t="s">
        <v>49</v>
      </c>
      <c r="D13" s="7">
        <v>173</v>
      </c>
      <c r="E13" s="7">
        <v>180</v>
      </c>
      <c r="F13" s="7">
        <v>184</v>
      </c>
      <c r="G13">
        <f>SUM(D13:F13)</f>
        <v>537</v>
      </c>
      <c r="H13" s="1">
        <f>AVERAGE(D13:F13)</f>
        <v>179</v>
      </c>
      <c r="I13" s="5">
        <v>162</v>
      </c>
      <c r="J13" s="5">
        <f>I13*3</f>
        <v>486</v>
      </c>
      <c r="K13" s="5">
        <f>G13-J13</f>
        <v>51</v>
      </c>
      <c r="L13" s="5">
        <f>MAX(D13:F13)</f>
        <v>184</v>
      </c>
    </row>
    <row r="14" spans="1:12">
      <c r="A14" s="5">
        <f>RANK(G14,IndividualTotal,0)</f>
        <v>13</v>
      </c>
      <c r="B14" s="36" t="s">
        <v>55</v>
      </c>
      <c r="C14" s="7" t="s">
        <v>41</v>
      </c>
      <c r="D14" s="7">
        <v>146</v>
      </c>
      <c r="E14" s="7">
        <v>179</v>
      </c>
      <c r="F14" s="7">
        <v>209</v>
      </c>
      <c r="G14">
        <f>SUM(D14:F14)</f>
        <v>534</v>
      </c>
      <c r="H14" s="1">
        <f>AVERAGE(D14:F14)</f>
        <v>178</v>
      </c>
      <c r="I14" s="5">
        <v>207</v>
      </c>
      <c r="J14" s="5">
        <f>I14*3</f>
        <v>621</v>
      </c>
      <c r="K14" s="5">
        <f>G14-J14</f>
        <v>-87</v>
      </c>
      <c r="L14" s="5">
        <f>MAX(D14:F14)</f>
        <v>209</v>
      </c>
    </row>
    <row r="15" spans="1:12">
      <c r="A15" s="5">
        <f>RANK(G15,IndividualTotal,0)</f>
        <v>14</v>
      </c>
      <c r="B15" s="36" t="s">
        <v>80</v>
      </c>
      <c r="C15" s="7" t="s">
        <v>49</v>
      </c>
      <c r="D15" s="7">
        <v>167</v>
      </c>
      <c r="E15" s="7">
        <v>183</v>
      </c>
      <c r="F15" s="7">
        <v>176</v>
      </c>
      <c r="G15">
        <f>SUM(D15:F15)</f>
        <v>526</v>
      </c>
      <c r="H15" s="1">
        <f>AVERAGE(D15:F15)</f>
        <v>175.33333333333334</v>
      </c>
      <c r="I15" s="5">
        <v>213</v>
      </c>
      <c r="J15" s="5">
        <f>I15*3</f>
        <v>639</v>
      </c>
      <c r="K15" s="5">
        <f>G15-J15</f>
        <v>-113</v>
      </c>
      <c r="L15" s="5">
        <f>MAX(D15:F15)</f>
        <v>183</v>
      </c>
    </row>
    <row r="16" spans="1:12">
      <c r="A16" s="5">
        <f>RANK(G16,IndividualTotal,0)</f>
        <v>15</v>
      </c>
      <c r="B16" s="36" t="s">
        <v>59</v>
      </c>
      <c r="C16" s="7" t="s">
        <v>41</v>
      </c>
      <c r="D16" s="7">
        <v>171</v>
      </c>
      <c r="E16" s="7">
        <v>154</v>
      </c>
      <c r="F16" s="7">
        <v>199</v>
      </c>
      <c r="G16">
        <f>SUM(D16:F16)</f>
        <v>524</v>
      </c>
      <c r="H16" s="1">
        <f>AVERAGE(D16:F16)</f>
        <v>174.66666666666666</v>
      </c>
      <c r="I16" s="5">
        <v>181</v>
      </c>
      <c r="J16" s="5">
        <f>I16*3</f>
        <v>543</v>
      </c>
      <c r="K16" s="5">
        <f>G16-J16</f>
        <v>-19</v>
      </c>
      <c r="L16" s="5">
        <f>MAX(D16:F16)</f>
        <v>199</v>
      </c>
    </row>
    <row r="17" spans="1:12">
      <c r="A17" s="5">
        <f>RANK(G17,IndividualTotal,0)</f>
        <v>16</v>
      </c>
      <c r="B17" s="36" t="s">
        <v>77</v>
      </c>
      <c r="C17" s="7" t="s">
        <v>47</v>
      </c>
      <c r="D17" s="7">
        <v>135</v>
      </c>
      <c r="E17" s="7">
        <v>173</v>
      </c>
      <c r="F17" s="7">
        <v>209</v>
      </c>
      <c r="G17">
        <f>SUM(D17:F17)</f>
        <v>517</v>
      </c>
      <c r="H17" s="1">
        <f>AVERAGE(D17:F17)</f>
        <v>172.33333333333334</v>
      </c>
      <c r="I17" s="5">
        <v>152</v>
      </c>
      <c r="J17" s="5">
        <f>I17*3</f>
        <v>456</v>
      </c>
      <c r="K17" s="5">
        <f>G17-J17</f>
        <v>61</v>
      </c>
      <c r="L17" s="5">
        <f>MAX(D17:F17)</f>
        <v>209</v>
      </c>
    </row>
    <row r="18" spans="1:12">
      <c r="A18" s="5">
        <f>RANK(G18,IndividualTotal,0)</f>
        <v>16</v>
      </c>
      <c r="B18" s="36" t="s">
        <v>57</v>
      </c>
      <c r="C18" s="7" t="s">
        <v>42</v>
      </c>
      <c r="D18" s="7">
        <v>184</v>
      </c>
      <c r="E18" s="7">
        <v>161</v>
      </c>
      <c r="F18" s="7">
        <v>172</v>
      </c>
      <c r="G18">
        <f>SUM(D18:F18)</f>
        <v>517</v>
      </c>
      <c r="H18" s="1">
        <f>AVERAGE(D18:F18)</f>
        <v>172.33333333333334</v>
      </c>
      <c r="I18" s="5">
        <v>190</v>
      </c>
      <c r="J18" s="5">
        <f>I18*3</f>
        <v>570</v>
      </c>
      <c r="K18" s="5">
        <f>G18-J18</f>
        <v>-53</v>
      </c>
      <c r="L18" s="5">
        <f>MAX(D18:F18)</f>
        <v>184</v>
      </c>
    </row>
    <row r="19" spans="1:12">
      <c r="A19" s="5">
        <f>RANK(G19,IndividualTotal,0)</f>
        <v>18</v>
      </c>
      <c r="B19" s="36" t="s">
        <v>54</v>
      </c>
      <c r="C19" s="7" t="s">
        <v>43</v>
      </c>
      <c r="D19" s="7">
        <v>137</v>
      </c>
      <c r="E19" s="7">
        <v>188</v>
      </c>
      <c r="F19" s="7">
        <v>190</v>
      </c>
      <c r="G19">
        <f>SUM(D19:F19)</f>
        <v>515</v>
      </c>
      <c r="H19" s="1">
        <f>AVERAGE(D19:F19)</f>
        <v>171.66666666666666</v>
      </c>
      <c r="I19" s="5">
        <v>172</v>
      </c>
      <c r="J19" s="5">
        <f>I19*3</f>
        <v>516</v>
      </c>
      <c r="K19" s="5">
        <f>G19-J19</f>
        <v>-1</v>
      </c>
      <c r="L19" s="5">
        <f>MAX(D19:F19)</f>
        <v>190</v>
      </c>
    </row>
    <row r="20" spans="1:12">
      <c r="A20" s="5">
        <f>RANK(G20,IndividualTotal,0)</f>
        <v>19</v>
      </c>
      <c r="B20" s="36" t="s">
        <v>52</v>
      </c>
      <c r="C20" s="7" t="s">
        <v>39</v>
      </c>
      <c r="D20" s="7">
        <v>178</v>
      </c>
      <c r="E20" s="7">
        <v>135</v>
      </c>
      <c r="F20" s="7">
        <v>198</v>
      </c>
      <c r="G20">
        <f>SUM(D20:F20)</f>
        <v>511</v>
      </c>
      <c r="H20" s="1">
        <f>AVERAGE(D20:F20)</f>
        <v>170.33333333333334</v>
      </c>
      <c r="I20" s="5">
        <v>175</v>
      </c>
      <c r="J20" s="5">
        <f>I20*3</f>
        <v>525</v>
      </c>
      <c r="K20" s="5">
        <f>G20-J20</f>
        <v>-14</v>
      </c>
      <c r="L20" s="5">
        <f>MAX(D20:F20)</f>
        <v>198</v>
      </c>
    </row>
    <row r="21" spans="1:12">
      <c r="A21" s="5">
        <f>RANK(G21,IndividualTotal,0)</f>
        <v>19</v>
      </c>
      <c r="B21" s="36" t="s">
        <v>79</v>
      </c>
      <c r="C21" s="7" t="s">
        <v>48</v>
      </c>
      <c r="D21" s="7">
        <v>196</v>
      </c>
      <c r="E21" s="7">
        <v>160</v>
      </c>
      <c r="F21" s="7">
        <v>155</v>
      </c>
      <c r="G21">
        <f>SUM(D21:F21)</f>
        <v>511</v>
      </c>
      <c r="H21" s="1">
        <f>AVERAGE(D21:F21)</f>
        <v>170.33333333333334</v>
      </c>
      <c r="I21" s="5">
        <v>208</v>
      </c>
      <c r="J21" s="5">
        <f>I21*3</f>
        <v>624</v>
      </c>
      <c r="K21" s="5">
        <f>G21-J21</f>
        <v>-113</v>
      </c>
      <c r="L21" s="5">
        <f>MAX(D21:F21)</f>
        <v>196</v>
      </c>
    </row>
    <row r="22" spans="1:12">
      <c r="A22" s="5">
        <f>RANK(G22,IndividualTotal,0)</f>
        <v>21</v>
      </c>
      <c r="B22" s="36" t="s">
        <v>67</v>
      </c>
      <c r="C22" s="7" t="s">
        <v>40</v>
      </c>
      <c r="D22" s="7">
        <v>129</v>
      </c>
      <c r="E22" s="7">
        <v>189</v>
      </c>
      <c r="F22" s="7">
        <v>189</v>
      </c>
      <c r="G22">
        <f>SUM(D22:F22)</f>
        <v>507</v>
      </c>
      <c r="H22" s="1">
        <f>AVERAGE(D22:F22)</f>
        <v>169</v>
      </c>
      <c r="I22" s="5">
        <v>188</v>
      </c>
      <c r="J22" s="5">
        <f>I22*3</f>
        <v>564</v>
      </c>
      <c r="K22" s="5">
        <f>G22-J22</f>
        <v>-57</v>
      </c>
      <c r="L22" s="5">
        <f>MAX(D22:F22)</f>
        <v>189</v>
      </c>
    </row>
    <row r="23" spans="1:12">
      <c r="A23" s="5">
        <f>RANK(G23,IndividualTotal,0)</f>
        <v>22</v>
      </c>
      <c r="B23" s="36" t="s">
        <v>51</v>
      </c>
      <c r="C23" s="7" t="s">
        <v>39</v>
      </c>
      <c r="D23" s="7">
        <v>142</v>
      </c>
      <c r="E23" s="7">
        <v>135</v>
      </c>
      <c r="F23" s="7">
        <v>226</v>
      </c>
      <c r="G23">
        <f>SUM(D23:F23)</f>
        <v>503</v>
      </c>
      <c r="H23" s="1">
        <f>AVERAGE(D23:F23)</f>
        <v>167.66666666666666</v>
      </c>
      <c r="I23" s="5">
        <v>197</v>
      </c>
      <c r="J23" s="5">
        <f>I23*3</f>
        <v>591</v>
      </c>
      <c r="K23" s="5">
        <f>G23-J23</f>
        <v>-88</v>
      </c>
      <c r="L23" s="5">
        <f>MAX(D23:F23)</f>
        <v>226</v>
      </c>
    </row>
    <row r="24" spans="1:12">
      <c r="A24" s="5">
        <f>RANK(G24,IndividualTotal,0)</f>
        <v>23</v>
      </c>
      <c r="B24" s="36" t="s">
        <v>73</v>
      </c>
      <c r="C24" s="7" t="s">
        <v>45</v>
      </c>
      <c r="D24" s="7">
        <v>204</v>
      </c>
      <c r="E24" s="7">
        <v>156</v>
      </c>
      <c r="F24" s="7">
        <v>131</v>
      </c>
      <c r="G24">
        <f>SUM(D24:F24)</f>
        <v>491</v>
      </c>
      <c r="H24" s="1">
        <f>AVERAGE(D24:F24)</f>
        <v>163.66666666666666</v>
      </c>
      <c r="I24" s="5">
        <v>172</v>
      </c>
      <c r="J24" s="5">
        <f>I24*3</f>
        <v>516</v>
      </c>
      <c r="K24" s="5">
        <f>G24-J24</f>
        <v>-25</v>
      </c>
      <c r="L24" s="5">
        <f>MAX(D24:F24)</f>
        <v>204</v>
      </c>
    </row>
    <row r="25" spans="1:12">
      <c r="A25" s="5">
        <f>RANK(G25,IndividualTotal,0)</f>
        <v>24</v>
      </c>
      <c r="B25" s="36" t="s">
        <v>76</v>
      </c>
      <c r="C25" s="7" t="s">
        <v>43</v>
      </c>
      <c r="D25" s="7">
        <v>161</v>
      </c>
      <c r="E25" s="7">
        <v>169</v>
      </c>
      <c r="F25" s="7">
        <v>159</v>
      </c>
      <c r="G25">
        <f>SUM(D25:F25)</f>
        <v>489</v>
      </c>
      <c r="H25" s="1">
        <f>AVERAGE(D25:F25)</f>
        <v>163</v>
      </c>
      <c r="I25" s="5">
        <v>187</v>
      </c>
      <c r="J25" s="5">
        <f>I25*3</f>
        <v>561</v>
      </c>
      <c r="K25" s="5">
        <f>G25-J25</f>
        <v>-72</v>
      </c>
      <c r="L25" s="5">
        <f>MAX(D25:F25)</f>
        <v>169</v>
      </c>
    </row>
    <row r="26" spans="1:12">
      <c r="A26" s="5">
        <f>RANK(G26,IndividualTotal,0)</f>
        <v>25</v>
      </c>
      <c r="B26" s="36" t="s">
        <v>50</v>
      </c>
      <c r="C26" s="7" t="s">
        <v>42</v>
      </c>
      <c r="D26" s="7">
        <v>174</v>
      </c>
      <c r="E26" s="7">
        <v>135</v>
      </c>
      <c r="F26" s="7">
        <v>166</v>
      </c>
      <c r="G26">
        <f>SUM(D26:F26)</f>
        <v>475</v>
      </c>
      <c r="H26" s="1">
        <f>AVERAGE(D26:F26)</f>
        <v>158.33333333333334</v>
      </c>
      <c r="I26" s="5">
        <v>164</v>
      </c>
      <c r="J26" s="5">
        <f>I26*3</f>
        <v>492</v>
      </c>
      <c r="K26" s="5">
        <f>G26-J26</f>
        <v>-17</v>
      </c>
      <c r="L26" s="5">
        <f>MAX(D26:F26)</f>
        <v>174</v>
      </c>
    </row>
    <row r="27" spans="1:12">
      <c r="A27" s="5">
        <f>RANK(G27,IndividualTotal,0)</f>
        <v>26</v>
      </c>
      <c r="B27" s="36" t="s">
        <v>70</v>
      </c>
      <c r="C27" s="7" t="s">
        <v>48</v>
      </c>
      <c r="D27" s="7">
        <v>152</v>
      </c>
      <c r="E27" s="7">
        <v>119</v>
      </c>
      <c r="F27" s="7">
        <v>198</v>
      </c>
      <c r="G27">
        <f>SUM(D27:F27)</f>
        <v>469</v>
      </c>
      <c r="H27" s="1">
        <f>AVERAGE(D27:F27)</f>
        <v>156.33333333333334</v>
      </c>
      <c r="I27" s="5">
        <v>161</v>
      </c>
      <c r="J27" s="5">
        <f>I27*3</f>
        <v>483</v>
      </c>
      <c r="K27" s="5">
        <f>G27-J27</f>
        <v>-14</v>
      </c>
      <c r="L27" s="5">
        <f>MAX(D27:F27)</f>
        <v>198</v>
      </c>
    </row>
    <row r="28" spans="1:12">
      <c r="A28" s="5">
        <f>RANK(G28,IndividualTotal,0)</f>
        <v>27</v>
      </c>
      <c r="B28" s="36" t="s">
        <v>68</v>
      </c>
      <c r="C28" s="7" t="s">
        <v>39</v>
      </c>
      <c r="D28" s="7">
        <v>151</v>
      </c>
      <c r="E28" s="7">
        <v>182</v>
      </c>
      <c r="F28" s="7">
        <v>135</v>
      </c>
      <c r="G28">
        <f>SUM(D28:F28)</f>
        <v>468</v>
      </c>
      <c r="H28" s="1">
        <f>AVERAGE(D28:F28)</f>
        <v>156</v>
      </c>
      <c r="I28" s="5">
        <v>145</v>
      </c>
      <c r="J28" s="5">
        <f>I28*3</f>
        <v>435</v>
      </c>
      <c r="K28" s="5">
        <f>G28-J28</f>
        <v>33</v>
      </c>
      <c r="L28" s="5">
        <f>MAX(D28:F28)</f>
        <v>182</v>
      </c>
    </row>
    <row r="29" spans="1:12">
      <c r="A29" s="5">
        <f>RANK(G29,IndividualTotal,0)</f>
        <v>27</v>
      </c>
      <c r="B29" s="36" t="s">
        <v>74</v>
      </c>
      <c r="C29" s="7" t="s">
        <v>45</v>
      </c>
      <c r="D29" s="7">
        <v>148</v>
      </c>
      <c r="E29" s="7">
        <v>163</v>
      </c>
      <c r="F29" s="7">
        <v>157</v>
      </c>
      <c r="G29">
        <f>SUM(D29:F29)</f>
        <v>468</v>
      </c>
      <c r="H29" s="1">
        <f>AVERAGE(D29:F29)</f>
        <v>156</v>
      </c>
      <c r="I29" s="5">
        <v>174</v>
      </c>
      <c r="J29" s="5">
        <f>I29*3</f>
        <v>522</v>
      </c>
      <c r="K29" s="5">
        <f>G29-J29</f>
        <v>-54</v>
      </c>
      <c r="L29" s="5">
        <f>MAX(D29:F29)</f>
        <v>163</v>
      </c>
    </row>
    <row r="30" spans="1:12">
      <c r="A30" s="5">
        <f>RANK(G30,IndividualTotal,0)</f>
        <v>29</v>
      </c>
      <c r="B30" s="36" t="s">
        <v>81</v>
      </c>
      <c r="C30" s="7" t="s">
        <v>48</v>
      </c>
      <c r="D30" s="7">
        <v>158</v>
      </c>
      <c r="E30" s="7">
        <v>157</v>
      </c>
      <c r="F30" s="7">
        <v>148</v>
      </c>
      <c r="G30">
        <f>SUM(D30:F30)</f>
        <v>463</v>
      </c>
      <c r="H30" s="1">
        <f>AVERAGE(D30:F30)</f>
        <v>154.33333333333334</v>
      </c>
      <c r="I30" s="5">
        <v>177</v>
      </c>
      <c r="J30" s="5">
        <f>I30*3</f>
        <v>531</v>
      </c>
      <c r="K30" s="5">
        <f>G30-J30</f>
        <v>-68</v>
      </c>
      <c r="L30" s="5">
        <f>MAX(D30:F30)</f>
        <v>158</v>
      </c>
    </row>
    <row r="31" spans="1:12">
      <c r="A31" s="5">
        <f>RANK(G31,IndividualTotal,0)</f>
        <v>30</v>
      </c>
      <c r="B31" s="36" t="s">
        <v>61</v>
      </c>
      <c r="C31" s="7" t="s">
        <v>47</v>
      </c>
      <c r="D31" s="7">
        <v>147</v>
      </c>
      <c r="E31" s="7">
        <v>148</v>
      </c>
      <c r="F31" s="7">
        <v>167</v>
      </c>
      <c r="G31">
        <f>SUM(D31:F31)</f>
        <v>462</v>
      </c>
      <c r="H31" s="1">
        <f>AVERAGE(D31:F31)</f>
        <v>154</v>
      </c>
      <c r="I31" s="5">
        <v>175</v>
      </c>
      <c r="J31" s="5">
        <f>I31*3</f>
        <v>525</v>
      </c>
      <c r="K31" s="5">
        <f>G31-J31</f>
        <v>-63</v>
      </c>
      <c r="L31" s="5">
        <f>MAX(D31:F31)</f>
        <v>167</v>
      </c>
    </row>
    <row r="32" spans="1:12">
      <c r="A32" s="5">
        <f>RANK(G32,IndividualTotal,0)</f>
        <v>31</v>
      </c>
      <c r="B32" s="36" t="s">
        <v>69</v>
      </c>
      <c r="C32" s="7" t="s">
        <v>41</v>
      </c>
      <c r="D32" s="7">
        <v>149</v>
      </c>
      <c r="E32" s="7">
        <v>126</v>
      </c>
      <c r="F32" s="7">
        <v>175</v>
      </c>
      <c r="G32">
        <f>SUM(D32:F32)</f>
        <v>450</v>
      </c>
      <c r="H32" s="1">
        <f>AVERAGE(D32:F32)</f>
        <v>150</v>
      </c>
      <c r="I32" s="5">
        <v>162</v>
      </c>
      <c r="J32" s="5">
        <f>I32*3</f>
        <v>486</v>
      </c>
      <c r="K32" s="5">
        <f>G32-J32</f>
        <v>-36</v>
      </c>
      <c r="L32" s="5">
        <f>MAX(D32:F32)</f>
        <v>175</v>
      </c>
    </row>
    <row r="33" spans="1:12">
      <c r="A33" s="5">
        <f>RANK(G33,IndividualTotal,0)</f>
        <v>32</v>
      </c>
      <c r="B33" s="36" t="s">
        <v>66</v>
      </c>
      <c r="C33" s="7" t="s">
        <v>46</v>
      </c>
      <c r="D33" s="7">
        <v>122</v>
      </c>
      <c r="E33" s="7">
        <v>145</v>
      </c>
      <c r="F33" s="7">
        <v>141</v>
      </c>
      <c r="G33">
        <f>SUM(D33:F33)</f>
        <v>408</v>
      </c>
      <c r="H33" s="1">
        <f>AVERAGE(D33:F33)</f>
        <v>136</v>
      </c>
      <c r="I33" s="5">
        <v>162</v>
      </c>
      <c r="J33" s="5">
        <f>I33*3</f>
        <v>486</v>
      </c>
      <c r="K33" s="5">
        <f>G33-J33</f>
        <v>-78</v>
      </c>
      <c r="L33" s="5">
        <f>MAX(D33:F33)</f>
        <v>145</v>
      </c>
    </row>
    <row r="34" spans="1:12">
      <c r="A34" s="5">
        <f>RANK(G34,IndividualTotal,0)</f>
        <v>33</v>
      </c>
      <c r="B34" s="36" t="s">
        <v>58</v>
      </c>
      <c r="C34" s="7" t="s">
        <v>44</v>
      </c>
      <c r="D34" s="7">
        <v>112</v>
      </c>
      <c r="E34" s="7">
        <v>147</v>
      </c>
      <c r="F34" s="7">
        <v>118</v>
      </c>
      <c r="G34">
        <f>SUM(D34:F34)</f>
        <v>377</v>
      </c>
      <c r="H34" s="1">
        <f>AVERAGE(D34:F34)</f>
        <v>125.66666666666667</v>
      </c>
      <c r="I34" s="5">
        <v>134</v>
      </c>
      <c r="J34" s="5">
        <f>I34*3</f>
        <v>402</v>
      </c>
      <c r="K34" s="5">
        <f>G34-J34</f>
        <v>-25</v>
      </c>
      <c r="L34" s="5">
        <f>MAX(D34:F34)</f>
        <v>147</v>
      </c>
    </row>
    <row r="35" spans="1:12">
      <c r="B35"/>
      <c r="H35" s="1"/>
    </row>
    <row r="36" spans="1:12">
      <c r="B36"/>
      <c r="H36" s="1"/>
    </row>
    <row r="37" spans="1:12">
      <c r="B37"/>
      <c r="H37" s="1"/>
    </row>
    <row r="38" spans="1:12">
      <c r="B38"/>
      <c r="H38" s="1"/>
    </row>
    <row r="39" spans="1:12">
      <c r="B39"/>
      <c r="H39" s="1"/>
    </row>
    <row r="40" spans="1:12">
      <c r="B40"/>
      <c r="H40" s="1"/>
    </row>
    <row r="41" spans="1:12">
      <c r="B41"/>
      <c r="H41" s="1"/>
    </row>
    <row r="42" spans="1:12">
      <c r="B42"/>
      <c r="H42" s="1"/>
    </row>
    <row r="43" spans="1:12">
      <c r="B43"/>
      <c r="H43" s="1"/>
    </row>
    <row r="44" spans="1:12">
      <c r="B44"/>
      <c r="H44" s="1"/>
    </row>
    <row r="45" spans="1:12">
      <c r="B45"/>
      <c r="H45" s="1"/>
    </row>
    <row r="46" spans="1:12">
      <c r="B46"/>
      <c r="H46" s="1"/>
    </row>
    <row r="47" spans="1:12">
      <c r="B47"/>
      <c r="H47" s="1"/>
    </row>
    <row r="48" spans="1:12">
      <c r="B48"/>
      <c r="H48" s="1"/>
    </row>
    <row r="49" spans="2:8">
      <c r="B49"/>
      <c r="H49" s="1"/>
    </row>
    <row r="50" spans="2:8">
      <c r="B50"/>
      <c r="H50" s="1"/>
    </row>
    <row r="51" spans="2:8">
      <c r="B51"/>
      <c r="H51" s="1"/>
    </row>
    <row r="52" spans="2:8">
      <c r="B52"/>
      <c r="H52" s="1"/>
    </row>
    <row r="53" spans="2:8">
      <c r="B53"/>
      <c r="H53" s="1"/>
    </row>
    <row r="54" spans="2:8">
      <c r="B54"/>
      <c r="H54" s="1"/>
    </row>
    <row r="55" spans="2:8">
      <c r="B55"/>
      <c r="H55" s="1"/>
    </row>
    <row r="56" spans="2:8">
      <c r="B56"/>
      <c r="H56" s="1"/>
    </row>
    <row r="57" spans="2:8">
      <c r="B57"/>
      <c r="H57" s="1"/>
    </row>
    <row r="58" spans="2:8">
      <c r="B58"/>
      <c r="H58" s="1"/>
    </row>
    <row r="59" spans="2:8">
      <c r="B59"/>
      <c r="H59" s="1"/>
    </row>
    <row r="60" spans="2:8">
      <c r="B60"/>
      <c r="H60" s="1"/>
    </row>
    <row r="61" spans="2:8">
      <c r="B61"/>
      <c r="H61" s="1"/>
    </row>
    <row r="62" spans="2:8">
      <c r="H62" s="1"/>
    </row>
    <row r="63" spans="2:8">
      <c r="H63" s="1"/>
    </row>
    <row r="64" spans="2:8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  <row r="75" spans="8:8">
      <c r="H75" s="1"/>
    </row>
    <row r="76" spans="8:8">
      <c r="H76" s="1"/>
    </row>
    <row r="77" spans="8:8">
      <c r="H77" s="1"/>
    </row>
    <row r="78" spans="8:8">
      <c r="H78" s="1"/>
    </row>
    <row r="79" spans="8:8">
      <c r="H79" s="1"/>
    </row>
    <row r="80" spans="8:8">
      <c r="H80" s="1"/>
    </row>
    <row r="81" spans="8:8">
      <c r="H81" s="1"/>
    </row>
    <row r="82" spans="8:8">
      <c r="H82" s="1"/>
    </row>
    <row r="83" spans="8:8">
      <c r="H83" s="1"/>
    </row>
    <row r="84" spans="8:8">
      <c r="H84" s="1"/>
    </row>
    <row r="85" spans="8:8">
      <c r="H85" s="1"/>
    </row>
    <row r="86" spans="8:8">
      <c r="H86" s="1"/>
    </row>
    <row r="87" spans="8:8">
      <c r="H87" s="1"/>
    </row>
    <row r="88" spans="8:8">
      <c r="H88" s="1"/>
    </row>
    <row r="89" spans="8:8">
      <c r="H89" s="1"/>
    </row>
    <row r="90" spans="8:8">
      <c r="H90" s="1"/>
    </row>
    <row r="91" spans="8:8">
      <c r="H91" s="1"/>
    </row>
    <row r="92" spans="8:8">
      <c r="H92" s="1"/>
    </row>
    <row r="93" spans="8:8">
      <c r="H93" s="1"/>
    </row>
    <row r="94" spans="8:8">
      <c r="H94" s="1"/>
    </row>
    <row r="95" spans="8:8">
      <c r="H95" s="1"/>
    </row>
    <row r="96" spans="8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  <row r="120" spans="8:8">
      <c r="H120" s="1"/>
    </row>
    <row r="121" spans="8:8">
      <c r="H121" s="1"/>
    </row>
    <row r="122" spans="8:8">
      <c r="H122" s="1"/>
    </row>
    <row r="123" spans="8:8">
      <c r="H123" s="1"/>
    </row>
    <row r="124" spans="8:8">
      <c r="H124" s="1"/>
    </row>
    <row r="125" spans="8:8">
      <c r="H125" s="1"/>
    </row>
    <row r="126" spans="8:8">
      <c r="H126" s="1"/>
    </row>
    <row r="127" spans="8:8">
      <c r="H127" s="1"/>
    </row>
    <row r="128" spans="8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/>
    </row>
    <row r="138" spans="8:8">
      <c r="H138" s="1"/>
    </row>
    <row r="139" spans="8:8">
      <c r="H139" s="1"/>
    </row>
    <row r="140" spans="8:8">
      <c r="H140" s="1"/>
    </row>
    <row r="141" spans="8:8">
      <c r="H141" s="1"/>
    </row>
    <row r="142" spans="8:8">
      <c r="H142" s="1"/>
    </row>
    <row r="143" spans="8:8">
      <c r="H143" s="1"/>
    </row>
    <row r="144" spans="8:8">
      <c r="H144" s="1"/>
    </row>
    <row r="145" spans="8:8">
      <c r="H145" s="1"/>
    </row>
    <row r="146" spans="8:8">
      <c r="H146" s="1"/>
    </row>
    <row r="147" spans="8:8">
      <c r="H147" s="1"/>
    </row>
    <row r="148" spans="8:8">
      <c r="H148" s="1"/>
    </row>
    <row r="149" spans="8:8">
      <c r="H149" s="1"/>
    </row>
    <row r="150" spans="8:8">
      <c r="H150" s="1"/>
    </row>
    <row r="151" spans="8:8">
      <c r="H151" s="1"/>
    </row>
    <row r="152" spans="8:8">
      <c r="H152" s="1"/>
    </row>
    <row r="153" spans="8:8">
      <c r="H153" s="1"/>
    </row>
    <row r="154" spans="8:8">
      <c r="H154" s="1"/>
    </row>
    <row r="155" spans="8:8">
      <c r="H155" s="1"/>
    </row>
    <row r="156" spans="8:8">
      <c r="H156" s="1"/>
    </row>
    <row r="157" spans="8:8">
      <c r="H157" s="1"/>
    </row>
    <row r="158" spans="8:8">
      <c r="H158" s="1"/>
    </row>
    <row r="159" spans="8:8">
      <c r="H159" s="1"/>
    </row>
    <row r="160" spans="8:8">
      <c r="H160" s="1"/>
    </row>
    <row r="161" spans="8:8">
      <c r="H161" s="1"/>
    </row>
    <row r="162" spans="8:8">
      <c r="H162" s="1"/>
    </row>
    <row r="163" spans="8:8">
      <c r="H163" s="1"/>
    </row>
    <row r="164" spans="8:8">
      <c r="H164" s="1"/>
    </row>
    <row r="165" spans="8:8">
      <c r="H165" s="1"/>
    </row>
    <row r="166" spans="8:8">
      <c r="H166" s="1"/>
    </row>
    <row r="167" spans="8:8">
      <c r="H167" s="1"/>
    </row>
    <row r="168" spans="8:8">
      <c r="H168" s="1"/>
    </row>
    <row r="169" spans="8:8">
      <c r="H169" s="1"/>
    </row>
    <row r="170" spans="8:8">
      <c r="H170" s="1"/>
    </row>
    <row r="171" spans="8:8">
      <c r="H171" s="1"/>
    </row>
    <row r="172" spans="8:8">
      <c r="H172" s="1"/>
    </row>
    <row r="173" spans="8:8">
      <c r="H173" s="1"/>
    </row>
    <row r="174" spans="8:8">
      <c r="H174" s="1"/>
    </row>
    <row r="175" spans="8:8">
      <c r="H175" s="1"/>
    </row>
    <row r="176" spans="8:8">
      <c r="H176" s="1"/>
    </row>
    <row r="177" spans="8:8">
      <c r="H177" s="1"/>
    </row>
    <row r="178" spans="8:8">
      <c r="H178" s="1"/>
    </row>
    <row r="179" spans="8:8">
      <c r="H179" s="1"/>
    </row>
    <row r="180" spans="8:8">
      <c r="H180" s="1"/>
    </row>
    <row r="181" spans="8:8">
      <c r="H181" s="1"/>
    </row>
    <row r="182" spans="8:8">
      <c r="H182" s="1"/>
    </row>
    <row r="183" spans="8:8">
      <c r="H183" s="1"/>
    </row>
    <row r="184" spans="8:8">
      <c r="H184" s="1"/>
    </row>
    <row r="185" spans="8:8">
      <c r="H185" s="1"/>
    </row>
    <row r="186" spans="8:8">
      <c r="H186" s="1"/>
    </row>
    <row r="187" spans="8:8">
      <c r="H187" s="1"/>
    </row>
    <row r="188" spans="8:8">
      <c r="H188" s="1"/>
    </row>
    <row r="189" spans="8:8">
      <c r="H189" s="1"/>
    </row>
    <row r="190" spans="8:8">
      <c r="H190" s="1"/>
    </row>
    <row r="191" spans="8:8">
      <c r="H191" s="1"/>
    </row>
    <row r="192" spans="8:8">
      <c r="H192" s="1"/>
    </row>
    <row r="193" spans="8:8">
      <c r="H193" s="1"/>
    </row>
    <row r="194" spans="8:8">
      <c r="H194" s="1"/>
    </row>
    <row r="195" spans="8:8">
      <c r="H195" s="1"/>
    </row>
    <row r="196" spans="8:8">
      <c r="H196" s="1"/>
    </row>
    <row r="197" spans="8:8">
      <c r="H197" s="1"/>
    </row>
    <row r="198" spans="8:8">
      <c r="H198" s="1"/>
    </row>
    <row r="199" spans="8:8">
      <c r="H199" s="1"/>
    </row>
    <row r="200" spans="8:8">
      <c r="H200" s="1"/>
    </row>
    <row r="201" spans="8:8">
      <c r="H201" s="1"/>
    </row>
    <row r="202" spans="8:8">
      <c r="H202" s="1"/>
    </row>
    <row r="203" spans="8:8">
      <c r="H203" s="1"/>
    </row>
    <row r="204" spans="8:8">
      <c r="H204" s="1"/>
    </row>
    <row r="205" spans="8:8">
      <c r="H205" s="1"/>
    </row>
    <row r="206" spans="8:8">
      <c r="H206" s="1"/>
    </row>
    <row r="207" spans="8:8">
      <c r="H207" s="1"/>
    </row>
    <row r="208" spans="8:8">
      <c r="H208" s="1"/>
    </row>
    <row r="209" spans="8:8">
      <c r="H209" s="1"/>
    </row>
    <row r="210" spans="8:8">
      <c r="H210" s="1"/>
    </row>
    <row r="211" spans="8:8">
      <c r="H211" s="1"/>
    </row>
    <row r="212" spans="8:8">
      <c r="H212" s="1"/>
    </row>
    <row r="213" spans="8:8">
      <c r="H213" s="1"/>
    </row>
    <row r="214" spans="8:8">
      <c r="H214" s="1"/>
    </row>
    <row r="215" spans="8:8">
      <c r="H215" s="1"/>
    </row>
    <row r="216" spans="8:8">
      <c r="H216" s="1"/>
    </row>
    <row r="217" spans="8:8">
      <c r="H217" s="1"/>
    </row>
    <row r="218" spans="8:8">
      <c r="H218" s="1"/>
    </row>
    <row r="219" spans="8:8">
      <c r="H219" s="1"/>
    </row>
    <row r="220" spans="8:8">
      <c r="H220" s="1"/>
    </row>
    <row r="221" spans="8:8">
      <c r="H221" s="1"/>
    </row>
    <row r="222" spans="8:8">
      <c r="H222" s="1"/>
    </row>
    <row r="223" spans="8:8">
      <c r="H223" s="1"/>
    </row>
    <row r="224" spans="8:8">
      <c r="H224" s="1"/>
    </row>
    <row r="225" spans="8:8">
      <c r="H225" s="1"/>
    </row>
    <row r="226" spans="8:8">
      <c r="H226" s="1"/>
    </row>
    <row r="227" spans="8:8">
      <c r="H227" s="1"/>
    </row>
    <row r="228" spans="8:8">
      <c r="H228" s="1"/>
    </row>
    <row r="229" spans="8:8">
      <c r="H229" s="1"/>
    </row>
    <row r="230" spans="8:8">
      <c r="H230" s="1"/>
    </row>
    <row r="231" spans="8:8">
      <c r="H231" s="1"/>
    </row>
    <row r="232" spans="8:8">
      <c r="H232" s="1"/>
    </row>
    <row r="233" spans="8:8">
      <c r="H233" s="1"/>
    </row>
    <row r="234" spans="8:8">
      <c r="H234" s="1"/>
    </row>
    <row r="235" spans="8:8">
      <c r="H235" s="1"/>
    </row>
    <row r="236" spans="8:8">
      <c r="H236" s="1"/>
    </row>
    <row r="237" spans="8:8">
      <c r="H237" s="1"/>
    </row>
    <row r="238" spans="8:8">
      <c r="H238" s="1"/>
    </row>
    <row r="239" spans="8:8">
      <c r="H239" s="1"/>
    </row>
    <row r="240" spans="8:8">
      <c r="H240" s="1"/>
    </row>
    <row r="241" spans="8:8">
      <c r="H241" s="1"/>
    </row>
    <row r="242" spans="8:8">
      <c r="H242" s="1"/>
    </row>
    <row r="243" spans="8:8">
      <c r="H243" s="1"/>
    </row>
    <row r="244" spans="8:8">
      <c r="H244" s="1"/>
    </row>
    <row r="245" spans="8:8">
      <c r="H245" s="1"/>
    </row>
    <row r="246" spans="8:8">
      <c r="H246" s="1"/>
    </row>
    <row r="247" spans="8:8">
      <c r="H247" s="1"/>
    </row>
    <row r="248" spans="8:8">
      <c r="H248" s="1"/>
    </row>
    <row r="249" spans="8:8">
      <c r="H249" s="1"/>
    </row>
    <row r="250" spans="8:8">
      <c r="H250" s="1"/>
    </row>
    <row r="251" spans="8:8">
      <c r="H251" s="1"/>
    </row>
    <row r="252" spans="8:8">
      <c r="H252" s="1"/>
    </row>
    <row r="253" spans="8:8">
      <c r="H253" s="1"/>
    </row>
    <row r="254" spans="8:8">
      <c r="H254" s="1"/>
    </row>
    <row r="255" spans="8:8">
      <c r="H255" s="1"/>
    </row>
    <row r="256" spans="8:8">
      <c r="H256" s="1"/>
    </row>
    <row r="257" spans="8:8">
      <c r="H257" s="1"/>
    </row>
    <row r="258" spans="8:8">
      <c r="H258" s="1"/>
    </row>
    <row r="259" spans="8:8">
      <c r="H259" s="1"/>
    </row>
  </sheetData>
  <sortState ref="A2:L34">
    <sortCondition ref="A2"/>
  </sortState>
  <phoneticPr fontId="0" type="noConversion"/>
  <dataValidations count="1">
    <dataValidation type="list" allowBlank="1" showInputMessage="1" showErrorMessage="1" sqref="C2:C65536">
      <formula1>TeamNames</formula1>
    </dataValidation>
  </dataValidation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Team Totals</vt:lpstr>
      <vt:lpstr>Team Games</vt:lpstr>
      <vt:lpstr>IndividualScores</vt:lpstr>
      <vt:lpstr>IndividualScoresWithAverage</vt:lpstr>
      <vt:lpstr>IndividualScoresWithTotal</vt:lpstr>
      <vt:lpstr>IndividualTotal</vt:lpstr>
      <vt:lpstr>'Team Totals'!Print_Titles</vt:lpstr>
      <vt:lpstr>TeamGames</vt:lpstr>
      <vt:lpstr>TeamNames</vt:lpstr>
      <vt:lpstr>'Team Totals'!TotalScore</vt:lpstr>
    </vt:vector>
  </TitlesOfParts>
  <Company>uww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Schalow</dc:creator>
  <cp:lastModifiedBy>Chris</cp:lastModifiedBy>
  <cp:lastPrinted>2018-06-02T14:45:11Z</cp:lastPrinted>
  <dcterms:created xsi:type="dcterms:W3CDTF">2006-11-01T18:26:03Z</dcterms:created>
  <dcterms:modified xsi:type="dcterms:W3CDTF">2018-06-02T20:18:58Z</dcterms:modified>
</cp:coreProperties>
</file>