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<sst xmlns="http://schemas.openxmlformats.org/spreadsheetml/2006/main" count="474" uniqueCount="163">
  <si>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</si>
  <si>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</si>
  <si>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</si>
  <si>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</si>
  <si>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</si>
  <si>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</si>
  <si>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</si>
  <si>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</si>
  <si>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</si>
  <si>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</si>
  <si>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</si>
  <si>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</si>
  <si>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</si>
  <si>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</si>
  <si>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</si>
  <si>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</si>
  <si>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</si>
  <si>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</si>
  <si>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</si>
  <si>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</si>
  <si>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</si>
  <si>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</si>
  <si>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</si>
  <si>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</si>
  <si>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</si>
  <si>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</si>
  <si>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</si>
  <si>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</si>
  <si>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</si>
  <si>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</si>
  <si>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</si>
  <si>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</si>
  <si>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</si>
  <si>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</si>
  <si>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</si>
  <si>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</si>
  <si>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</si>
  <si>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</si>
  <si>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</si>
  <si>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</si>
  <si>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</si>
  <si>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</si>
  <si>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</si>
  <si>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</si>
  <si>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</si>
  <si>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</si>
  <si>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</si>
  <si>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</si>
  <si>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</si>
  <si>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</si>
  <si>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</si>
  <si>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</si>
  <si>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</si>
  <si>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</si>
  <si>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</si>
  <si>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</si>
  <si>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</si>
  <si>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</si>
  <si>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</si>
  <si>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</si>
  <si>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</si>
  <si>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Junior Gold Girls</t>
  </si>
  <si>
    <t>Junior Gold Boys</t>
  </si>
  <si>
    <t>High Game</t>
  </si>
  <si>
    <t>Total Brackets</t>
  </si>
  <si>
    <t>Tyler McNutt</t>
  </si>
  <si>
    <t>Nick DeCesaro</t>
  </si>
  <si>
    <t>Robert Vater</t>
  </si>
  <si>
    <t>Jacob Dunnum</t>
  </si>
  <si>
    <t>Darin Bloomquist</t>
  </si>
  <si>
    <t>Chad Dempski</t>
  </si>
  <si>
    <t>Jacob Wagler</t>
  </si>
  <si>
    <t>Cooper Tate</t>
  </si>
  <si>
    <t>Ryan Winters</t>
  </si>
  <si>
    <t>Caleb McNutt</t>
  </si>
  <si>
    <t>Sebastian Beth</t>
  </si>
  <si>
    <t>Justin O'Shaughnessy</t>
  </si>
  <si>
    <t>Kyle Dotson</t>
  </si>
  <si>
    <t>Dylan Shafel</t>
  </si>
  <si>
    <t>Noah Weinke</t>
  </si>
  <si>
    <t>Sean Connelly</t>
  </si>
  <si>
    <t>Freddy Petersen</t>
  </si>
  <si>
    <t>Ian McDonell</t>
  </si>
  <si>
    <t>Jared Schmidt</t>
  </si>
  <si>
    <t>Michael Martell</t>
  </si>
  <si>
    <t>Jordan Chavez</t>
  </si>
  <si>
    <t>Brent Boho</t>
  </si>
  <si>
    <t>Ty Peterson</t>
  </si>
  <si>
    <t>Bryan Bourget</t>
  </si>
  <si>
    <t>Mason Peterson</t>
  </si>
  <si>
    <t>Karlie Dostal</t>
  </si>
  <si>
    <t>Megan George</t>
  </si>
  <si>
    <t>Jessica Purgett</t>
  </si>
  <si>
    <t>Caitlin Powers</t>
  </si>
  <si>
    <t>Taylor Purgett</t>
  </si>
  <si>
    <t>Shaye Dostal</t>
  </si>
  <si>
    <t>McKenzie Mattice</t>
  </si>
  <si>
    <t>Melita Olig</t>
  </si>
  <si>
    <t>Kelsey Jaeger</t>
  </si>
  <si>
    <t>Brystal Beyer</t>
  </si>
  <si>
    <t>Carlene Beyer</t>
  </si>
  <si>
    <t>Brianna Erdmann</t>
  </si>
  <si>
    <t>Courtney Wuthrich</t>
  </si>
  <si>
    <t>Kaitlyn Rudy</t>
  </si>
  <si>
    <t>Mattie Brandos</t>
  </si>
  <si>
    <t>Skylar Bricco</t>
  </si>
  <si>
    <t>Molly Brandos</t>
  </si>
  <si>
    <t>Olivia Komorowski</t>
  </si>
  <si>
    <t>Haley Douglas</t>
  </si>
  <si>
    <t>Kayla Kutz</t>
  </si>
  <si>
    <t>Maddison Kuhlow</t>
  </si>
  <si>
    <t>Landon Knobel</t>
  </si>
  <si>
    <t>Ian Koster</t>
  </si>
  <si>
    <t>Jadyn Dostal</t>
  </si>
  <si>
    <t>Jonathan Carper</t>
  </si>
  <si>
    <t>Jack O'Brien</t>
  </si>
  <si>
    <t>Amanda Prill</t>
  </si>
  <si>
    <t>Josh Opiola</t>
  </si>
  <si>
    <t>Luke Korslin</t>
  </si>
  <si>
    <t>Jacob Perry</t>
  </si>
  <si>
    <t>Colton Thielman</t>
  </si>
  <si>
    <t>Cassie Prill</t>
  </si>
  <si>
    <t>Cruz Masias</t>
  </si>
  <si>
    <t>Amber Lardinois</t>
  </si>
  <si>
    <t>Dayden Koback</t>
  </si>
  <si>
    <t>Devin Koback</t>
  </si>
  <si>
    <t>Isaac Monheim</t>
  </si>
  <si>
    <t>Makayla Volkmann</t>
  </si>
  <si>
    <t>Darren Frasa</t>
  </si>
  <si>
    <t>Deacan Koback</t>
  </si>
  <si>
    <t>Quintin Masias</t>
  </si>
  <si>
    <t>Opi's 5 Star Lanes</t>
  </si>
  <si>
    <t>Saturday December 16, 2017</t>
  </si>
  <si>
    <t>Sami Struzynski</t>
  </si>
  <si>
    <t>Davis Lohr</t>
  </si>
  <si>
    <t>Devin McKiski</t>
  </si>
  <si>
    <t>Dylan Doxtator</t>
  </si>
  <si>
    <t>Jake Grund</t>
  </si>
  <si>
    <t>Kyle Borman</t>
  </si>
  <si>
    <t>Billy Hibbard</t>
  </si>
  <si>
    <t>Bryanna Kisting</t>
  </si>
  <si>
    <t>Erika Kisting</t>
  </si>
  <si>
    <t>Tatum Ruffalo (NCAA)</t>
  </si>
  <si>
    <t>Brittany Schwartz</t>
  </si>
  <si>
    <t>Calvin Schneider</t>
  </si>
  <si>
    <t>Eli Zimdars</t>
  </si>
  <si>
    <t>Makyla Volkmann</t>
  </si>
  <si>
    <t>Izak Zimdars</t>
  </si>
  <si>
    <t>BYE</t>
  </si>
  <si>
    <t>Lanes 5 - 6</t>
  </si>
  <si>
    <t>Lanes: 13 - 14</t>
  </si>
  <si>
    <t>Lanes: 7 - 8</t>
  </si>
  <si>
    <t>Lanes: 9 - 10</t>
  </si>
  <si>
    <t>Lanes: 1 - 2</t>
  </si>
  <si>
    <t>Lanes: 11 - 12</t>
  </si>
  <si>
    <t xml:space="preserve">Lanes: 5 - 6 </t>
  </si>
  <si>
    <t>Lanes 9 - 10</t>
  </si>
  <si>
    <t>Lanes: 5 - 6</t>
  </si>
  <si>
    <t>Lanes:1 - 2</t>
  </si>
  <si>
    <t>Lanes 13 - 14</t>
  </si>
  <si>
    <t>Tatum Ruffalo</t>
  </si>
  <si>
    <t>Elijah Zimdars</t>
  </si>
  <si>
    <t>Lane Pattern: Statue of Liberty (47 Feet)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</si>
</sst>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2" width="11.710937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0" t="s">
        <v>36</v>
      </c>
      <c r="B1" s="60"/>
      <c r="C1" s="60"/>
      <c r="D1" s="60"/>
      <c r="E1" s="60"/>
      <c r="F1" s="60"/>
      <c r="G1" s="60"/>
      <c r="H1" s="61"/>
      <c r="I1" s="62"/>
    </row>
    <row r="3" spans="1:9" s="39" customFormat="1" ht="15.75">
      <c r="A3" s="63" t="s">
        <v>131</v>
      </c>
      <c r="B3" s="58"/>
      <c r="C3" s="58"/>
      <c r="D3" s="58"/>
      <c r="E3" s="58"/>
      <c r="F3" s="58"/>
      <c r="G3" s="58"/>
      <c r="H3" s="58"/>
      <c r="I3" s="62"/>
    </row>
    <row r="4" spans="1:9" s="39" customFormat="1" ht="15.75">
      <c r="A4" s="64" t="s">
        <v>132</v>
      </c>
      <c r="B4" s="58"/>
      <c r="C4" s="58"/>
      <c r="D4" s="58"/>
      <c r="E4" s="58"/>
      <c r="F4" s="58"/>
      <c r="G4" s="58"/>
      <c r="H4" s="58"/>
      <c r="I4" s="62"/>
    </row>
    <row r="5" spans="1:9" s="39" customFormat="1" ht="15.75">
      <c r="A5" s="64" t="s">
        <v>162</v>
      </c>
      <c r="B5" s="58"/>
      <c r="C5" s="58"/>
      <c r="D5" s="58"/>
      <c r="E5" s="58"/>
      <c r="F5" s="58"/>
      <c r="G5" s="58"/>
      <c r="H5" s="58"/>
      <c r="I5" s="62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58" t="s">
        <v>84</v>
      </c>
      <c r="D8" s="58"/>
      <c r="E8" s="58"/>
      <c r="F8" s="41">
        <v>325</v>
      </c>
    </row>
    <row r="9" spans="2:6" ht="15.75">
      <c r="B9" s="39" t="s">
        <v>39</v>
      </c>
      <c r="C9" s="58" t="s">
        <v>89</v>
      </c>
      <c r="D9" s="58"/>
      <c r="E9" s="58"/>
      <c r="F9" s="41">
        <v>160</v>
      </c>
    </row>
    <row r="10" spans="2:6" ht="15.75">
      <c r="B10" s="39" t="s">
        <v>40</v>
      </c>
      <c r="C10" s="58" t="s">
        <v>78</v>
      </c>
      <c r="D10" s="58"/>
      <c r="E10" s="58"/>
      <c r="F10" s="41">
        <v>80</v>
      </c>
    </row>
    <row r="11" spans="2:6" ht="15.75">
      <c r="B11" s="39" t="s">
        <v>40</v>
      </c>
      <c r="C11" s="58" t="s">
        <v>87</v>
      </c>
      <c r="D11" s="58"/>
      <c r="E11" s="58"/>
      <c r="F11" s="41">
        <v>80</v>
      </c>
    </row>
    <row r="12" spans="2:6" ht="15.75">
      <c r="B12" s="39" t="s">
        <v>47</v>
      </c>
      <c r="C12" s="58" t="s">
        <v>73</v>
      </c>
      <c r="D12" s="58"/>
      <c r="E12" s="58"/>
      <c r="F12" s="41">
        <v>50</v>
      </c>
    </row>
    <row r="13" spans="2:6" ht="15.75">
      <c r="B13" s="39" t="s">
        <v>47</v>
      </c>
      <c r="C13" s="58" t="s">
        <v>75</v>
      </c>
      <c r="D13" s="58"/>
      <c r="E13" s="58"/>
      <c r="F13" s="41">
        <v>50</v>
      </c>
    </row>
    <row r="14" spans="2:6" ht="15.75">
      <c r="B14" s="39" t="s">
        <v>47</v>
      </c>
      <c r="C14" s="58" t="s">
        <v>68</v>
      </c>
      <c r="D14" s="58"/>
      <c r="E14" s="58"/>
      <c r="F14" s="41">
        <v>50</v>
      </c>
    </row>
    <row r="15" spans="2:6" ht="15.75">
      <c r="B15" s="39" t="s">
        <v>47</v>
      </c>
      <c r="C15" s="58" t="s">
        <v>139</v>
      </c>
      <c r="D15" s="58"/>
      <c r="E15" s="58"/>
      <c r="F15" s="41">
        <v>50</v>
      </c>
    </row>
    <row r="17" spans="2:6" ht="15.75">
      <c r="B17" s="39" t="s">
        <v>41</v>
      </c>
      <c r="F17" s="42">
        <f>SUM(F8:F15)</f>
        <v>845</v>
      </c>
    </row>
    <row r="19" spans="1:6" ht="16.5">
      <c r="A19" s="38" t="s">
        <v>42</v>
      </c>
      <c r="B19" s="39"/>
      <c r="C19" s="39"/>
      <c r="D19" s="39"/>
      <c r="E19" s="39"/>
      <c r="F19" s="40"/>
    </row>
    <row r="20" spans="2:6" ht="15.75">
      <c r="B20" s="39" t="s">
        <v>38</v>
      </c>
      <c r="C20" s="58" t="s">
        <v>103</v>
      </c>
      <c r="D20" s="58"/>
      <c r="E20" s="58"/>
      <c r="F20" s="41">
        <v>285</v>
      </c>
    </row>
    <row r="21" spans="2:6" ht="15.75">
      <c r="B21" s="39" t="s">
        <v>39</v>
      </c>
      <c r="C21" s="58" t="s">
        <v>142</v>
      </c>
      <c r="D21" s="58"/>
      <c r="E21" s="58"/>
      <c r="F21" s="41">
        <v>0</v>
      </c>
    </row>
    <row r="22" spans="2:6" ht="15.75">
      <c r="B22" s="39" t="s">
        <v>40</v>
      </c>
      <c r="C22" s="58" t="s">
        <v>107</v>
      </c>
      <c r="D22" s="58"/>
      <c r="E22" s="58"/>
      <c r="F22" s="41">
        <v>90</v>
      </c>
    </row>
    <row r="23" spans="2:6" ht="15.75">
      <c r="B23" s="39" t="s">
        <v>40</v>
      </c>
      <c r="C23" s="58" t="s">
        <v>133</v>
      </c>
      <c r="D23" s="58"/>
      <c r="E23" s="58"/>
      <c r="F23" s="41">
        <v>90</v>
      </c>
    </row>
    <row r="24" spans="2:6" ht="15.75">
      <c r="B24" s="39" t="s">
        <v>47</v>
      </c>
      <c r="C24" s="58" t="s">
        <v>108</v>
      </c>
      <c r="D24" s="58"/>
      <c r="E24" s="58"/>
      <c r="F24" s="41">
        <v>60</v>
      </c>
    </row>
    <row r="25" spans="2:6" ht="15.75">
      <c r="B25" s="39" t="s">
        <v>47</v>
      </c>
      <c r="C25" s="58" t="s">
        <v>100</v>
      </c>
      <c r="D25" s="58"/>
      <c r="E25" s="58"/>
      <c r="F25" s="41">
        <v>60</v>
      </c>
    </row>
    <row r="26" spans="2:6" ht="15.75">
      <c r="B26" s="39" t="s">
        <v>47</v>
      </c>
      <c r="C26" s="58" t="s">
        <v>140</v>
      </c>
      <c r="D26" s="58"/>
      <c r="E26" s="58"/>
      <c r="F26" s="41">
        <v>60</v>
      </c>
    </row>
    <row r="27" spans="2:6" ht="15.75">
      <c r="B27" s="39" t="s">
        <v>47</v>
      </c>
      <c r="C27" s="58" t="s">
        <v>94</v>
      </c>
      <c r="D27" s="58"/>
      <c r="E27" s="58"/>
      <c r="F27" s="41">
        <v>60</v>
      </c>
    </row>
    <row r="29" spans="2:6" ht="15.75">
      <c r="B29" s="39" t="s">
        <v>41</v>
      </c>
      <c r="F29" s="42">
        <f>SUM(F20:F27)</f>
        <v>705</v>
      </c>
    </row>
    <row r="30" spans="1:6" ht="15.75">
      <c r="A30" s="39"/>
      <c r="B30" s="39"/>
      <c r="C30" s="39"/>
      <c r="D30" s="39"/>
      <c r="E30" s="39"/>
      <c r="F30" s="39"/>
    </row>
    <row r="31" spans="1:6" ht="16.5">
      <c r="A31" s="38" t="s">
        <v>43</v>
      </c>
      <c r="B31" s="39"/>
      <c r="C31" s="39"/>
      <c r="D31" s="39"/>
      <c r="E31" s="39"/>
      <c r="F31" s="41"/>
    </row>
    <row r="32" spans="1:6" ht="15.75">
      <c r="A32" s="39"/>
      <c r="B32" s="39" t="s">
        <v>38</v>
      </c>
      <c r="C32" s="58" t="s">
        <v>119</v>
      </c>
      <c r="D32" s="58"/>
      <c r="E32" s="58"/>
      <c r="F32" s="41">
        <v>275</v>
      </c>
    </row>
    <row r="33" spans="1:6" ht="15.75">
      <c r="A33" s="39"/>
      <c r="B33" s="39" t="s">
        <v>39</v>
      </c>
      <c r="C33" s="58" t="s">
        <v>109</v>
      </c>
      <c r="D33" s="58"/>
      <c r="E33" s="58"/>
      <c r="F33" s="41">
        <v>130</v>
      </c>
    </row>
    <row r="34" spans="1:6" ht="15.75">
      <c r="A34" s="39"/>
      <c r="B34" s="39" t="s">
        <v>40</v>
      </c>
      <c r="C34" s="58" t="s">
        <v>115</v>
      </c>
      <c r="D34" s="58"/>
      <c r="E34" s="58"/>
      <c r="F34" s="41">
        <v>75</v>
      </c>
    </row>
    <row r="35" spans="1:6" ht="15.75">
      <c r="A35" s="39"/>
      <c r="B35" s="39" t="s">
        <v>40</v>
      </c>
      <c r="C35" s="58" t="s">
        <v>127</v>
      </c>
      <c r="D35" s="58"/>
      <c r="E35" s="58"/>
      <c r="F35" s="41">
        <v>75</v>
      </c>
    </row>
    <row r="36" spans="1:6" ht="15.75">
      <c r="A36" s="39"/>
      <c r="B36" s="39" t="s">
        <v>47</v>
      </c>
      <c r="C36" s="58" t="s">
        <v>116</v>
      </c>
      <c r="D36" s="58"/>
      <c r="E36" s="58"/>
      <c r="F36" s="41">
        <v>50</v>
      </c>
    </row>
    <row r="37" spans="1:6" ht="15.75">
      <c r="A37" s="39"/>
      <c r="B37" s="39" t="s">
        <v>47</v>
      </c>
      <c r="C37" s="58" t="s">
        <v>121</v>
      </c>
      <c r="D37" s="58"/>
      <c r="E37" s="58"/>
      <c r="F37" s="41">
        <v>50</v>
      </c>
    </row>
    <row r="38" spans="1:6" ht="15.75">
      <c r="A38" s="39"/>
      <c r="B38" s="39" t="s">
        <v>47</v>
      </c>
      <c r="C38" s="58" t="s">
        <v>123</v>
      </c>
      <c r="D38" s="58"/>
      <c r="E38" s="58"/>
      <c r="F38" s="41">
        <v>50</v>
      </c>
    </row>
    <row r="39" spans="1:6" ht="15.75">
      <c r="A39" s="39"/>
      <c r="B39" s="39" t="s">
        <v>47</v>
      </c>
      <c r="C39" s="58" t="s">
        <v>145</v>
      </c>
      <c r="D39" s="58"/>
      <c r="E39" s="58"/>
      <c r="F39" s="41">
        <v>50</v>
      </c>
    </row>
    <row r="40" spans="1:6" ht="15.75">
      <c r="A40" s="39"/>
      <c r="B40" s="39"/>
      <c r="C40" s="39"/>
      <c r="D40" s="39"/>
      <c r="E40" s="39"/>
      <c r="F40" s="39"/>
    </row>
    <row r="41" spans="1:6" ht="15.75">
      <c r="A41" s="39"/>
      <c r="B41" s="39" t="s">
        <v>41</v>
      </c>
      <c r="C41" s="39"/>
      <c r="D41" s="39"/>
      <c r="E41" s="39"/>
      <c r="F41" s="42">
        <f>SUM(F32:F40)</f>
        <v>755</v>
      </c>
    </row>
    <row r="42" spans="1:6" ht="15.75">
      <c r="A42" s="39"/>
      <c r="B42" s="39"/>
      <c r="C42" s="39"/>
      <c r="D42" s="39"/>
      <c r="E42" s="39"/>
      <c r="F42" s="39"/>
    </row>
    <row r="43" spans="1:6" ht="15.75">
      <c r="A43" s="39"/>
      <c r="B43" s="39"/>
      <c r="C43" s="39"/>
      <c r="D43" s="39"/>
      <c r="E43" s="39"/>
      <c r="F43" s="39"/>
    </row>
    <row r="44" spans="1:6" ht="16.5">
      <c r="A44" s="38" t="s">
        <v>44</v>
      </c>
      <c r="B44" s="39"/>
      <c r="C44" s="39"/>
      <c r="D44" s="39"/>
      <c r="E44" s="39"/>
      <c r="F44" s="39"/>
    </row>
    <row r="45" spans="1:7" ht="15.75">
      <c r="A45" s="39"/>
      <c r="B45" s="58" t="s">
        <v>87</v>
      </c>
      <c r="C45" s="58"/>
      <c r="D45" s="58"/>
      <c r="E45" s="58" t="s">
        <v>74</v>
      </c>
      <c r="F45" s="62"/>
      <c r="G45" s="62"/>
    </row>
    <row r="46" spans="1:7" ht="15.75">
      <c r="A46" s="39"/>
      <c r="B46" s="58" t="s">
        <v>89</v>
      </c>
      <c r="C46" s="58"/>
      <c r="D46" s="58"/>
      <c r="E46" s="58" t="s">
        <v>102</v>
      </c>
      <c r="F46" s="62"/>
      <c r="G46" s="62"/>
    </row>
    <row r="47" spans="1:7" ht="15.75">
      <c r="A47" s="39"/>
      <c r="B47" s="58" t="s">
        <v>140</v>
      </c>
      <c r="C47" s="58"/>
      <c r="D47" s="58"/>
      <c r="E47" s="58"/>
      <c r="F47" s="62"/>
      <c r="G47" s="62"/>
    </row>
    <row r="48" spans="1:6" ht="15.75">
      <c r="A48" s="39"/>
      <c r="B48" s="39"/>
      <c r="C48" s="39"/>
      <c r="D48" s="39"/>
      <c r="E48" s="39"/>
      <c r="F48" s="39"/>
    </row>
    <row r="49" spans="1:4" s="39" customFormat="1" ht="16.5">
      <c r="A49" s="38" t="s">
        <v>46</v>
      </c>
      <c r="D49" s="38"/>
    </row>
    <row r="50" spans="1:6" s="39" customFormat="1" ht="15.75">
      <c r="A50" s="58" t="s">
        <v>75</v>
      </c>
      <c r="B50" s="62"/>
      <c r="C50" s="44">
        <v>40</v>
      </c>
      <c r="D50" s="58" t="s">
        <v>139</v>
      </c>
      <c r="E50" s="58"/>
      <c r="F50" s="39">
        <v>60</v>
      </c>
    </row>
    <row r="51" spans="1:6" s="39" customFormat="1" ht="15.75">
      <c r="A51" s="58" t="s">
        <v>86</v>
      </c>
      <c r="B51" s="62"/>
      <c r="C51" s="44">
        <v>10</v>
      </c>
      <c r="D51" s="58" t="s">
        <v>103</v>
      </c>
      <c r="E51" s="58"/>
      <c r="F51" s="39">
        <v>35</v>
      </c>
    </row>
    <row r="52" spans="1:6" s="39" customFormat="1" ht="15.75">
      <c r="A52" s="58" t="s">
        <v>85</v>
      </c>
      <c r="B52" s="62"/>
      <c r="C52" s="44">
        <v>115</v>
      </c>
      <c r="D52" s="58" t="s">
        <v>78</v>
      </c>
      <c r="E52" s="58"/>
      <c r="F52" s="39">
        <v>20</v>
      </c>
    </row>
    <row r="53" spans="1:6" s="39" customFormat="1" ht="15.75">
      <c r="A53" s="58" t="s">
        <v>68</v>
      </c>
      <c r="B53" s="59"/>
      <c r="C53" s="44">
        <v>65</v>
      </c>
      <c r="D53" s="58" t="s">
        <v>73</v>
      </c>
      <c r="E53" s="58"/>
      <c r="F53" s="39">
        <v>35</v>
      </c>
    </row>
    <row r="54" spans="1:6" s="39" customFormat="1" ht="15.75">
      <c r="A54" s="58"/>
      <c r="B54" s="59"/>
      <c r="C54" s="44"/>
      <c r="D54" s="58" t="s">
        <v>64</v>
      </c>
      <c r="E54" s="58"/>
      <c r="F54" s="39">
        <f>SUM(C50:C54)+SUM(F50:F53)</f>
        <v>380</v>
      </c>
    </row>
    <row r="55" s="39" customFormat="1" ht="15.75"/>
    <row r="56" spans="1:6" ht="18">
      <c r="A56" s="38" t="s">
        <v>45</v>
      </c>
      <c r="F56" s="43">
        <f>F41+F29+F17+F54</f>
        <v>2685</v>
      </c>
    </row>
  </sheetData>
  <sheetProtection/>
  <mergeCells count="44">
    <mergeCell ref="D53:E53"/>
    <mergeCell ref="A52:B52"/>
    <mergeCell ref="D54:E54"/>
    <mergeCell ref="A51:B51"/>
    <mergeCell ref="C38:E38"/>
    <mergeCell ref="C26:E26"/>
    <mergeCell ref="C27:E27"/>
    <mergeCell ref="C25:E25"/>
    <mergeCell ref="A54:B54"/>
    <mergeCell ref="C23:E23"/>
    <mergeCell ref="C24:E24"/>
    <mergeCell ref="C35:E35"/>
    <mergeCell ref="C36:E36"/>
    <mergeCell ref="D51:E51"/>
    <mergeCell ref="C13:E13"/>
    <mergeCell ref="C22:E22"/>
    <mergeCell ref="D50:E50"/>
    <mergeCell ref="C14:E14"/>
    <mergeCell ref="C33:E33"/>
    <mergeCell ref="B46:D46"/>
    <mergeCell ref="B47:D47"/>
    <mergeCell ref="E45:G45"/>
    <mergeCell ref="C15:E15"/>
    <mergeCell ref="C32:E32"/>
    <mergeCell ref="C10:E10"/>
    <mergeCell ref="C39:E39"/>
    <mergeCell ref="D52:E52"/>
    <mergeCell ref="C34:E34"/>
    <mergeCell ref="C37:E37"/>
    <mergeCell ref="E46:G46"/>
    <mergeCell ref="E47:G47"/>
    <mergeCell ref="B45:D45"/>
    <mergeCell ref="C11:E11"/>
    <mergeCell ref="C12:E12"/>
    <mergeCell ref="A53:B53"/>
    <mergeCell ref="A1:I1"/>
    <mergeCell ref="A3:I3"/>
    <mergeCell ref="A5:I5"/>
    <mergeCell ref="C8:E8"/>
    <mergeCell ref="C20:E20"/>
    <mergeCell ref="A50:B50"/>
    <mergeCell ref="A4:I4"/>
    <mergeCell ref="C9:E9"/>
    <mergeCell ref="C21:E21"/>
  </mergeCells>
  <printOptions horizontalCentered="1"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Zeros="0" zoomScalePageLayoutView="0" workbookViewId="0" topLeftCell="A9">
      <selection activeCell="B4" sqref="B4:B3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5" width="9.57421875" style="2" bestFit="1" customWidth="1"/>
    <col min="6" max="6" width="10.28125" style="2" bestFit="1" customWidth="1"/>
    <col min="7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65" t="s">
        <v>11</v>
      </c>
      <c r="B1" s="62"/>
      <c r="D1" s="66"/>
      <c r="E1" s="62"/>
      <c r="F1" s="62"/>
      <c r="G1" s="62"/>
      <c r="H1" s="62"/>
      <c r="I1" s="62"/>
      <c r="J1" s="67"/>
      <c r="K1" s="67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63</v>
      </c>
    </row>
    <row r="4" spans="1:13" ht="15">
      <c r="A4" s="9">
        <v>1</v>
      </c>
      <c r="B4" s="7" t="s">
        <v>139</v>
      </c>
      <c r="C4" s="8">
        <v>19</v>
      </c>
      <c r="D4" s="9">
        <v>247</v>
      </c>
      <c r="E4" s="9">
        <v>227</v>
      </c>
      <c r="F4" s="9">
        <v>245</v>
      </c>
      <c r="G4" s="9">
        <v>248</v>
      </c>
      <c r="H4" s="9">
        <v>269</v>
      </c>
      <c r="I4" s="9">
        <v>220</v>
      </c>
      <c r="J4" s="10">
        <f aca="true" t="shared" si="0" ref="J4:J33">SUM(D4:I4)</f>
        <v>1456</v>
      </c>
      <c r="K4" s="11">
        <f>AVERAGE(D4:I4)</f>
        <v>242.66666666666666</v>
      </c>
      <c r="L4" s="54">
        <f>MAX(D4:I4)</f>
        <v>269</v>
      </c>
      <c r="M4" s="52"/>
    </row>
    <row r="5" spans="1:12" ht="15">
      <c r="A5" s="9">
        <v>2</v>
      </c>
      <c r="B5" s="7" t="s">
        <v>84</v>
      </c>
      <c r="C5" s="8">
        <v>16</v>
      </c>
      <c r="D5" s="9">
        <v>267</v>
      </c>
      <c r="E5" s="9">
        <v>198</v>
      </c>
      <c r="F5" s="9">
        <v>197</v>
      </c>
      <c r="G5" s="9">
        <v>244</v>
      </c>
      <c r="H5" s="9">
        <v>276</v>
      </c>
      <c r="I5" s="9">
        <v>217</v>
      </c>
      <c r="J5" s="10">
        <f t="shared" si="0"/>
        <v>1399</v>
      </c>
      <c r="K5" s="11">
        <f aca="true" t="shared" si="1" ref="K5:K23">AVERAGE(D5:I5)</f>
        <v>233.16666666666666</v>
      </c>
      <c r="L5" s="54">
        <f aca="true" t="shared" si="2" ref="L5:L33">MAX(D5:I5)</f>
        <v>276</v>
      </c>
    </row>
    <row r="6" spans="1:12" ht="15">
      <c r="A6" s="9">
        <v>3</v>
      </c>
      <c r="B6" s="7" t="s">
        <v>75</v>
      </c>
      <c r="C6" s="8">
        <v>9</v>
      </c>
      <c r="D6" s="9">
        <v>247</v>
      </c>
      <c r="E6" s="9">
        <v>238</v>
      </c>
      <c r="F6" s="9">
        <v>224</v>
      </c>
      <c r="G6" s="9">
        <v>257</v>
      </c>
      <c r="H6" s="9">
        <v>205</v>
      </c>
      <c r="I6" s="9">
        <v>224</v>
      </c>
      <c r="J6" s="10">
        <f t="shared" si="0"/>
        <v>1395</v>
      </c>
      <c r="K6" s="11">
        <f t="shared" si="1"/>
        <v>232.5</v>
      </c>
      <c r="L6" s="54">
        <f t="shared" si="2"/>
        <v>257</v>
      </c>
    </row>
    <row r="7" spans="1:12" ht="15">
      <c r="A7" s="9">
        <v>4</v>
      </c>
      <c r="B7" s="7" t="s">
        <v>68</v>
      </c>
      <c r="C7" s="8">
        <v>2</v>
      </c>
      <c r="D7" s="9">
        <v>268</v>
      </c>
      <c r="E7" s="9">
        <v>236</v>
      </c>
      <c r="F7" s="9">
        <v>259</v>
      </c>
      <c r="G7" s="9">
        <v>214</v>
      </c>
      <c r="H7" s="9">
        <v>244</v>
      </c>
      <c r="I7" s="9">
        <v>173</v>
      </c>
      <c r="J7" s="10">
        <f t="shared" si="0"/>
        <v>1394</v>
      </c>
      <c r="K7" s="11">
        <f t="shared" si="1"/>
        <v>232.33333333333334</v>
      </c>
      <c r="L7" s="54">
        <f t="shared" si="2"/>
        <v>268</v>
      </c>
    </row>
    <row r="8" spans="1:12" ht="15">
      <c r="A8" s="9">
        <v>5</v>
      </c>
      <c r="B8" s="7" t="s">
        <v>87</v>
      </c>
      <c r="C8" s="8">
        <v>20</v>
      </c>
      <c r="D8" s="9">
        <v>241</v>
      </c>
      <c r="E8" s="9">
        <v>205</v>
      </c>
      <c r="F8" s="9">
        <v>247</v>
      </c>
      <c r="G8" s="9">
        <v>212</v>
      </c>
      <c r="H8" s="9">
        <v>220</v>
      </c>
      <c r="I8" s="9">
        <v>244</v>
      </c>
      <c r="J8" s="10">
        <f t="shared" si="0"/>
        <v>1369</v>
      </c>
      <c r="K8" s="11">
        <f t="shared" si="1"/>
        <v>228.16666666666666</v>
      </c>
      <c r="L8" s="54">
        <f t="shared" si="2"/>
        <v>247</v>
      </c>
    </row>
    <row r="9" spans="1:12" ht="15">
      <c r="A9" s="9">
        <v>6</v>
      </c>
      <c r="B9" s="7" t="s">
        <v>78</v>
      </c>
      <c r="C9" s="8">
        <v>11</v>
      </c>
      <c r="D9" s="9">
        <v>209</v>
      </c>
      <c r="E9" s="9">
        <v>266</v>
      </c>
      <c r="F9" s="9">
        <v>266</v>
      </c>
      <c r="G9" s="9">
        <v>200</v>
      </c>
      <c r="H9" s="9">
        <v>176</v>
      </c>
      <c r="I9" s="9">
        <v>248</v>
      </c>
      <c r="J9" s="10">
        <f t="shared" si="0"/>
        <v>1365</v>
      </c>
      <c r="K9" s="11">
        <f t="shared" si="1"/>
        <v>227.5</v>
      </c>
      <c r="L9" s="54">
        <f t="shared" si="2"/>
        <v>266</v>
      </c>
    </row>
    <row r="10" spans="1:12" ht="15">
      <c r="A10" s="9">
        <v>7</v>
      </c>
      <c r="B10" s="7" t="s">
        <v>73</v>
      </c>
      <c r="C10" s="8">
        <v>8</v>
      </c>
      <c r="D10" s="9">
        <v>223</v>
      </c>
      <c r="E10" s="9">
        <v>211</v>
      </c>
      <c r="F10" s="9">
        <v>224</v>
      </c>
      <c r="G10" s="9">
        <v>226</v>
      </c>
      <c r="H10" s="9">
        <v>226</v>
      </c>
      <c r="I10" s="9">
        <v>230</v>
      </c>
      <c r="J10" s="10">
        <f t="shared" si="0"/>
        <v>1340</v>
      </c>
      <c r="K10" s="11">
        <f t="shared" si="1"/>
        <v>223.33333333333334</v>
      </c>
      <c r="L10" s="54">
        <f t="shared" si="2"/>
        <v>230</v>
      </c>
    </row>
    <row r="11" spans="1:12" ht="15">
      <c r="A11" s="9">
        <v>8</v>
      </c>
      <c r="B11" s="7" t="s">
        <v>89</v>
      </c>
      <c r="C11" s="8">
        <v>22</v>
      </c>
      <c r="D11" s="9">
        <v>194</v>
      </c>
      <c r="E11" s="9">
        <v>216</v>
      </c>
      <c r="F11" s="9">
        <v>207</v>
      </c>
      <c r="G11" s="9">
        <v>244</v>
      </c>
      <c r="H11" s="9">
        <v>229</v>
      </c>
      <c r="I11" s="9">
        <v>246</v>
      </c>
      <c r="J11" s="10">
        <f t="shared" si="0"/>
        <v>1336</v>
      </c>
      <c r="K11" s="11">
        <f t="shared" si="1"/>
        <v>222.66666666666666</v>
      </c>
      <c r="L11" s="54">
        <f t="shared" si="2"/>
        <v>246</v>
      </c>
    </row>
    <row r="12" spans="1:12" ht="15">
      <c r="A12" s="9">
        <v>9</v>
      </c>
      <c r="B12" s="7" t="s">
        <v>86</v>
      </c>
      <c r="C12" s="8">
        <v>19</v>
      </c>
      <c r="D12" s="9">
        <v>299</v>
      </c>
      <c r="E12" s="9">
        <v>251</v>
      </c>
      <c r="F12" s="9">
        <v>159</v>
      </c>
      <c r="G12" s="9">
        <v>192</v>
      </c>
      <c r="H12" s="9">
        <v>184</v>
      </c>
      <c r="I12" s="9">
        <v>243</v>
      </c>
      <c r="J12" s="10">
        <f t="shared" si="0"/>
        <v>1328</v>
      </c>
      <c r="K12" s="11">
        <f t="shared" si="1"/>
        <v>221.33333333333334</v>
      </c>
      <c r="L12" s="54">
        <f t="shared" si="2"/>
        <v>299</v>
      </c>
    </row>
    <row r="13" spans="1:12" ht="15">
      <c r="A13" s="9">
        <v>10</v>
      </c>
      <c r="B13" s="7" t="s">
        <v>85</v>
      </c>
      <c r="C13" s="8">
        <v>18</v>
      </c>
      <c r="D13" s="9">
        <v>182</v>
      </c>
      <c r="E13" s="9">
        <v>246</v>
      </c>
      <c r="F13" s="9">
        <v>194</v>
      </c>
      <c r="G13" s="9">
        <v>259</v>
      </c>
      <c r="H13" s="9">
        <v>222</v>
      </c>
      <c r="I13" s="9">
        <v>224</v>
      </c>
      <c r="J13" s="10">
        <f t="shared" si="0"/>
        <v>1327</v>
      </c>
      <c r="K13" s="11">
        <f t="shared" si="1"/>
        <v>221.16666666666666</v>
      </c>
      <c r="L13" s="54">
        <f t="shared" si="2"/>
        <v>259</v>
      </c>
    </row>
    <row r="14" spans="1:12" ht="15">
      <c r="A14" s="9">
        <v>11</v>
      </c>
      <c r="B14" s="7" t="s">
        <v>76</v>
      </c>
      <c r="C14" s="8">
        <v>10</v>
      </c>
      <c r="D14" s="9">
        <v>154</v>
      </c>
      <c r="E14" s="9">
        <v>176</v>
      </c>
      <c r="F14" s="9">
        <v>183</v>
      </c>
      <c r="G14" s="9">
        <v>243</v>
      </c>
      <c r="H14" s="9">
        <v>247</v>
      </c>
      <c r="I14" s="9">
        <v>223</v>
      </c>
      <c r="J14" s="10">
        <f t="shared" si="0"/>
        <v>1226</v>
      </c>
      <c r="K14" s="11">
        <f t="shared" si="1"/>
        <v>204.33333333333334</v>
      </c>
      <c r="L14" s="54">
        <f t="shared" si="2"/>
        <v>247</v>
      </c>
    </row>
    <row r="15" spans="1:12" ht="15">
      <c r="A15" s="9">
        <v>12</v>
      </c>
      <c r="B15" s="7" t="s">
        <v>70</v>
      </c>
      <c r="C15" s="8">
        <v>6</v>
      </c>
      <c r="D15" s="9">
        <v>172</v>
      </c>
      <c r="E15" s="9">
        <v>216</v>
      </c>
      <c r="F15" s="9">
        <v>247</v>
      </c>
      <c r="G15" s="9">
        <v>225</v>
      </c>
      <c r="H15" s="9">
        <v>156</v>
      </c>
      <c r="I15" s="9">
        <v>205</v>
      </c>
      <c r="J15" s="10">
        <f t="shared" si="0"/>
        <v>1221</v>
      </c>
      <c r="K15" s="11">
        <f t="shared" si="1"/>
        <v>203.5</v>
      </c>
      <c r="L15" s="54">
        <f t="shared" si="2"/>
        <v>247</v>
      </c>
    </row>
    <row r="16" spans="1:13" ht="15">
      <c r="A16" s="9">
        <v>13</v>
      </c>
      <c r="B16" s="7" t="s">
        <v>80</v>
      </c>
      <c r="C16" s="8">
        <v>13</v>
      </c>
      <c r="D16" s="9">
        <v>232</v>
      </c>
      <c r="E16" s="9">
        <v>214</v>
      </c>
      <c r="F16" s="9">
        <v>199</v>
      </c>
      <c r="G16" s="9">
        <v>177</v>
      </c>
      <c r="H16" s="9">
        <v>230</v>
      </c>
      <c r="I16" s="9">
        <v>160</v>
      </c>
      <c r="J16" s="10">
        <f t="shared" si="0"/>
        <v>1212</v>
      </c>
      <c r="K16" s="11">
        <f t="shared" si="1"/>
        <v>202</v>
      </c>
      <c r="L16" s="54">
        <f t="shared" si="2"/>
        <v>232</v>
      </c>
      <c r="M16" s="52"/>
    </row>
    <row r="17" spans="1:12" ht="15">
      <c r="A17" s="9">
        <v>14</v>
      </c>
      <c r="B17" s="7" t="s">
        <v>72</v>
      </c>
      <c r="C17" s="8">
        <v>8</v>
      </c>
      <c r="D17" s="9">
        <v>166</v>
      </c>
      <c r="E17" s="9">
        <v>174</v>
      </c>
      <c r="F17" s="9">
        <v>191</v>
      </c>
      <c r="G17" s="9">
        <v>246</v>
      </c>
      <c r="H17" s="9">
        <v>225</v>
      </c>
      <c r="I17" s="9">
        <v>190</v>
      </c>
      <c r="J17" s="10">
        <f t="shared" si="0"/>
        <v>1192</v>
      </c>
      <c r="K17" s="11">
        <f t="shared" si="1"/>
        <v>198.66666666666666</v>
      </c>
      <c r="L17" s="54">
        <f t="shared" si="2"/>
        <v>246</v>
      </c>
    </row>
    <row r="18" spans="1:12" ht="15">
      <c r="A18" s="9">
        <v>15</v>
      </c>
      <c r="B18" s="7" t="s">
        <v>137</v>
      </c>
      <c r="C18" s="8">
        <v>6</v>
      </c>
      <c r="D18" s="9">
        <v>180</v>
      </c>
      <c r="E18" s="9">
        <v>153</v>
      </c>
      <c r="F18" s="9">
        <v>212</v>
      </c>
      <c r="G18" s="9">
        <v>208</v>
      </c>
      <c r="H18" s="9">
        <v>232</v>
      </c>
      <c r="I18" s="9">
        <v>204</v>
      </c>
      <c r="J18" s="10">
        <f t="shared" si="0"/>
        <v>1189</v>
      </c>
      <c r="K18" s="11">
        <f t="shared" si="1"/>
        <v>198.16666666666666</v>
      </c>
      <c r="L18" s="54">
        <f t="shared" si="2"/>
        <v>232</v>
      </c>
    </row>
    <row r="19" spans="1:12" ht="15">
      <c r="A19" s="9">
        <v>16</v>
      </c>
      <c r="B19" s="7" t="s">
        <v>66</v>
      </c>
      <c r="C19" s="8">
        <v>24</v>
      </c>
      <c r="D19" s="9">
        <v>218</v>
      </c>
      <c r="E19" s="9">
        <v>180</v>
      </c>
      <c r="F19" s="9">
        <v>194</v>
      </c>
      <c r="G19" s="9">
        <v>203</v>
      </c>
      <c r="H19" s="9">
        <v>165</v>
      </c>
      <c r="I19" s="9">
        <v>225</v>
      </c>
      <c r="J19" s="10">
        <f t="shared" si="0"/>
        <v>1185</v>
      </c>
      <c r="K19" s="11">
        <f t="shared" si="1"/>
        <v>197.5</v>
      </c>
      <c r="L19" s="54">
        <f t="shared" si="2"/>
        <v>225</v>
      </c>
    </row>
    <row r="20" spans="1:12" ht="15">
      <c r="A20" s="9">
        <v>17</v>
      </c>
      <c r="B20" s="7" t="s">
        <v>69</v>
      </c>
      <c r="C20" s="8">
        <v>5</v>
      </c>
      <c r="D20" s="9">
        <v>170</v>
      </c>
      <c r="E20" s="9">
        <v>194</v>
      </c>
      <c r="F20" s="9">
        <v>202</v>
      </c>
      <c r="G20" s="9">
        <v>193</v>
      </c>
      <c r="H20" s="9">
        <v>175</v>
      </c>
      <c r="I20" s="9">
        <v>244</v>
      </c>
      <c r="J20" s="10">
        <f t="shared" si="0"/>
        <v>1178</v>
      </c>
      <c r="K20" s="11">
        <f t="shared" si="1"/>
        <v>196.33333333333334</v>
      </c>
      <c r="L20" s="54">
        <f t="shared" si="2"/>
        <v>244</v>
      </c>
    </row>
    <row r="21" spans="1:12" ht="15">
      <c r="A21" s="9">
        <v>18</v>
      </c>
      <c r="B21" s="7" t="s">
        <v>77</v>
      </c>
      <c r="C21" s="8">
        <v>11</v>
      </c>
      <c r="D21" s="9">
        <v>177</v>
      </c>
      <c r="E21" s="9">
        <v>235</v>
      </c>
      <c r="F21" s="9">
        <v>201</v>
      </c>
      <c r="G21" s="9">
        <v>192</v>
      </c>
      <c r="H21" s="9">
        <v>170</v>
      </c>
      <c r="I21" s="9">
        <v>203</v>
      </c>
      <c r="J21" s="10">
        <f t="shared" si="0"/>
        <v>1178</v>
      </c>
      <c r="K21" s="11">
        <f t="shared" si="1"/>
        <v>196.33333333333334</v>
      </c>
      <c r="L21" s="54">
        <f t="shared" si="2"/>
        <v>235</v>
      </c>
    </row>
    <row r="22" spans="1:12" ht="15">
      <c r="A22" s="9">
        <v>19</v>
      </c>
      <c r="B22" s="7" t="s">
        <v>88</v>
      </c>
      <c r="C22" s="8">
        <v>14</v>
      </c>
      <c r="D22" s="9">
        <v>197</v>
      </c>
      <c r="E22" s="9">
        <v>203</v>
      </c>
      <c r="F22" s="9">
        <v>212</v>
      </c>
      <c r="G22" s="9">
        <v>178</v>
      </c>
      <c r="H22" s="9">
        <v>191</v>
      </c>
      <c r="I22" s="9">
        <v>168</v>
      </c>
      <c r="J22" s="10">
        <f t="shared" si="0"/>
        <v>1149</v>
      </c>
      <c r="K22" s="11">
        <f t="shared" si="1"/>
        <v>191.5</v>
      </c>
      <c r="L22" s="54">
        <f t="shared" si="2"/>
        <v>212</v>
      </c>
    </row>
    <row r="23" spans="1:12" ht="15">
      <c r="A23" s="9">
        <v>20</v>
      </c>
      <c r="B23" s="7" t="s">
        <v>65</v>
      </c>
      <c r="C23" s="8">
        <v>24</v>
      </c>
      <c r="D23" s="9">
        <v>235</v>
      </c>
      <c r="E23" s="9">
        <v>194</v>
      </c>
      <c r="F23" s="9">
        <v>165</v>
      </c>
      <c r="G23" s="9">
        <v>203</v>
      </c>
      <c r="H23" s="9">
        <v>155</v>
      </c>
      <c r="I23" s="9">
        <v>186</v>
      </c>
      <c r="J23" s="10">
        <f t="shared" si="0"/>
        <v>1138</v>
      </c>
      <c r="K23" s="11">
        <f t="shared" si="1"/>
        <v>189.66666666666666</v>
      </c>
      <c r="L23" s="54">
        <f t="shared" si="2"/>
        <v>235</v>
      </c>
    </row>
    <row r="24" spans="1:12" ht="15">
      <c r="A24" s="9">
        <v>21</v>
      </c>
      <c r="B24" s="7" t="s">
        <v>83</v>
      </c>
      <c r="C24" s="8">
        <v>8</v>
      </c>
      <c r="D24" s="9">
        <v>190</v>
      </c>
      <c r="E24" s="9">
        <v>176</v>
      </c>
      <c r="F24" s="9">
        <v>203</v>
      </c>
      <c r="G24" s="9">
        <v>168</v>
      </c>
      <c r="H24" s="9">
        <v>191</v>
      </c>
      <c r="I24" s="9">
        <v>200</v>
      </c>
      <c r="J24" s="10">
        <f t="shared" si="0"/>
        <v>1128</v>
      </c>
      <c r="K24" s="11">
        <f>AVERAGE(D24:I24)</f>
        <v>188</v>
      </c>
      <c r="L24" s="54">
        <f t="shared" si="2"/>
        <v>203</v>
      </c>
    </row>
    <row r="25" spans="1:12" ht="15">
      <c r="A25" s="9">
        <v>22</v>
      </c>
      <c r="B25" s="7" t="s">
        <v>67</v>
      </c>
      <c r="C25" s="8">
        <v>1</v>
      </c>
      <c r="D25" s="9">
        <v>200</v>
      </c>
      <c r="E25" s="9">
        <v>188</v>
      </c>
      <c r="F25" s="9">
        <v>177</v>
      </c>
      <c r="G25" s="9">
        <v>192</v>
      </c>
      <c r="H25" s="9">
        <v>208</v>
      </c>
      <c r="I25" s="9">
        <v>155</v>
      </c>
      <c r="J25" s="10">
        <f t="shared" si="0"/>
        <v>1120</v>
      </c>
      <c r="K25" s="11">
        <f>AVERAGE(D25:I25)</f>
        <v>186.66666666666666</v>
      </c>
      <c r="L25" s="54">
        <f t="shared" si="2"/>
        <v>208</v>
      </c>
    </row>
    <row r="26" spans="1:12" ht="15">
      <c r="A26" s="9">
        <v>23</v>
      </c>
      <c r="B26" s="7" t="s">
        <v>81</v>
      </c>
      <c r="C26" s="8">
        <v>14</v>
      </c>
      <c r="D26" s="9">
        <v>171</v>
      </c>
      <c r="E26" s="9">
        <v>213</v>
      </c>
      <c r="F26" s="9">
        <v>202</v>
      </c>
      <c r="G26" s="9">
        <v>150</v>
      </c>
      <c r="H26" s="9">
        <v>209</v>
      </c>
      <c r="I26" s="9">
        <v>171</v>
      </c>
      <c r="J26" s="10">
        <f t="shared" si="0"/>
        <v>1116</v>
      </c>
      <c r="K26" s="11">
        <f aca="true" t="shared" si="3" ref="K26:K33">AVERAGE(D26:I26)</f>
        <v>186</v>
      </c>
      <c r="L26" s="54">
        <f t="shared" si="2"/>
        <v>213</v>
      </c>
    </row>
    <row r="27" spans="1:12" ht="15">
      <c r="A27" s="9">
        <v>24</v>
      </c>
      <c r="B27" s="7" t="s">
        <v>74</v>
      </c>
      <c r="C27" s="8">
        <v>21</v>
      </c>
      <c r="D27" s="9">
        <v>157</v>
      </c>
      <c r="E27" s="9">
        <v>192</v>
      </c>
      <c r="F27" s="9">
        <v>178</v>
      </c>
      <c r="G27" s="9">
        <v>221</v>
      </c>
      <c r="H27" s="9">
        <v>171</v>
      </c>
      <c r="I27" s="9">
        <v>183</v>
      </c>
      <c r="J27" s="10">
        <f t="shared" si="0"/>
        <v>1102</v>
      </c>
      <c r="K27" s="11">
        <f t="shared" si="3"/>
        <v>183.66666666666666</v>
      </c>
      <c r="L27" s="54">
        <f t="shared" si="2"/>
        <v>221</v>
      </c>
    </row>
    <row r="28" spans="1:12" ht="15">
      <c r="A28" s="9">
        <v>25</v>
      </c>
      <c r="B28" s="7" t="s">
        <v>134</v>
      </c>
      <c r="C28" s="8">
        <v>21</v>
      </c>
      <c r="D28" s="9">
        <v>182</v>
      </c>
      <c r="E28" s="9">
        <v>175</v>
      </c>
      <c r="F28" s="9">
        <v>173</v>
      </c>
      <c r="G28" s="9">
        <v>216</v>
      </c>
      <c r="H28" s="9">
        <v>168</v>
      </c>
      <c r="I28" s="9">
        <v>144</v>
      </c>
      <c r="J28" s="10">
        <f t="shared" si="0"/>
        <v>1058</v>
      </c>
      <c r="K28" s="11">
        <f t="shared" si="3"/>
        <v>176.33333333333334</v>
      </c>
      <c r="L28" s="54">
        <f t="shared" si="2"/>
        <v>216</v>
      </c>
    </row>
    <row r="29" spans="1:12" ht="15">
      <c r="A29" s="9">
        <v>26</v>
      </c>
      <c r="B29" s="7" t="s">
        <v>136</v>
      </c>
      <c r="C29" s="8">
        <v>1</v>
      </c>
      <c r="D29" s="9">
        <v>163</v>
      </c>
      <c r="E29" s="9">
        <v>162</v>
      </c>
      <c r="F29" s="9">
        <v>221</v>
      </c>
      <c r="G29" s="9">
        <v>138</v>
      </c>
      <c r="H29" s="9">
        <v>171</v>
      </c>
      <c r="I29" s="9">
        <v>182</v>
      </c>
      <c r="J29" s="10">
        <f t="shared" si="0"/>
        <v>1037</v>
      </c>
      <c r="K29" s="11">
        <f t="shared" si="3"/>
        <v>172.83333333333334</v>
      </c>
      <c r="L29" s="54">
        <f t="shared" si="2"/>
        <v>221</v>
      </c>
    </row>
    <row r="30" spans="1:12" ht="15">
      <c r="A30" s="9">
        <v>27</v>
      </c>
      <c r="B30" s="7" t="s">
        <v>79</v>
      </c>
      <c r="C30" s="8">
        <v>15</v>
      </c>
      <c r="D30" s="9">
        <v>187</v>
      </c>
      <c r="E30" s="9">
        <v>166</v>
      </c>
      <c r="F30" s="9">
        <v>175</v>
      </c>
      <c r="G30" s="9">
        <v>136</v>
      </c>
      <c r="H30" s="9">
        <v>202</v>
      </c>
      <c r="I30" s="9">
        <v>170</v>
      </c>
      <c r="J30" s="10">
        <f t="shared" si="0"/>
        <v>1036</v>
      </c>
      <c r="K30" s="11">
        <f t="shared" si="3"/>
        <v>172.66666666666666</v>
      </c>
      <c r="L30" s="54">
        <f t="shared" si="2"/>
        <v>202</v>
      </c>
    </row>
    <row r="31" spans="1:12" ht="15">
      <c r="A31" s="9">
        <v>28</v>
      </c>
      <c r="B31" s="7" t="s">
        <v>82</v>
      </c>
      <c r="C31" s="8">
        <v>17</v>
      </c>
      <c r="D31" s="9">
        <v>148</v>
      </c>
      <c r="E31" s="9">
        <v>210</v>
      </c>
      <c r="F31" s="9">
        <v>105</v>
      </c>
      <c r="G31" s="9">
        <v>176</v>
      </c>
      <c r="H31" s="9">
        <v>183</v>
      </c>
      <c r="I31" s="9">
        <v>170</v>
      </c>
      <c r="J31" s="10">
        <f t="shared" si="0"/>
        <v>992</v>
      </c>
      <c r="K31" s="11">
        <f t="shared" si="3"/>
        <v>165.33333333333334</v>
      </c>
      <c r="L31" s="54">
        <f t="shared" si="2"/>
        <v>210</v>
      </c>
    </row>
    <row r="32" spans="1:12" ht="15">
      <c r="A32" s="9">
        <v>29</v>
      </c>
      <c r="B32" s="7" t="s">
        <v>71</v>
      </c>
      <c r="C32" s="8">
        <v>7</v>
      </c>
      <c r="D32" s="9">
        <v>173</v>
      </c>
      <c r="E32" s="9">
        <v>172</v>
      </c>
      <c r="F32" s="9">
        <v>170</v>
      </c>
      <c r="G32" s="9">
        <v>140</v>
      </c>
      <c r="H32" s="9">
        <v>176</v>
      </c>
      <c r="I32" s="9">
        <v>141</v>
      </c>
      <c r="J32" s="10">
        <f t="shared" si="0"/>
        <v>972</v>
      </c>
      <c r="K32" s="11">
        <f t="shared" si="3"/>
        <v>162</v>
      </c>
      <c r="L32" s="54">
        <f t="shared" si="2"/>
        <v>176</v>
      </c>
    </row>
    <row r="33" spans="1:12" ht="15">
      <c r="A33" s="9">
        <v>30</v>
      </c>
      <c r="B33" s="7" t="s">
        <v>138</v>
      </c>
      <c r="C33" s="8">
        <v>16</v>
      </c>
      <c r="D33" s="9">
        <v>165</v>
      </c>
      <c r="E33" s="9">
        <v>124</v>
      </c>
      <c r="F33" s="9">
        <v>140</v>
      </c>
      <c r="G33" s="9">
        <v>201</v>
      </c>
      <c r="H33" s="9">
        <v>150</v>
      </c>
      <c r="I33" s="9">
        <v>137</v>
      </c>
      <c r="J33" s="10">
        <f t="shared" si="0"/>
        <v>917</v>
      </c>
      <c r="K33" s="11">
        <f t="shared" si="3"/>
        <v>152.83333333333334</v>
      </c>
      <c r="L33" s="54">
        <f t="shared" si="2"/>
        <v>201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3">
      <selection activeCell="J4" sqref="J4:J27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65" t="s">
        <v>12</v>
      </c>
      <c r="B1" s="62"/>
      <c r="D1" s="66"/>
      <c r="E1" s="62"/>
      <c r="F1" s="62"/>
      <c r="G1" s="62"/>
      <c r="H1" s="62"/>
      <c r="I1" s="62"/>
      <c r="J1" s="67"/>
      <c r="K1" s="67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63</v>
      </c>
    </row>
    <row r="4" spans="1:13" ht="15">
      <c r="A4" s="6">
        <v>1</v>
      </c>
      <c r="B4" s="7" t="s">
        <v>94</v>
      </c>
      <c r="C4" s="12">
        <v>5</v>
      </c>
      <c r="D4" s="9">
        <v>192</v>
      </c>
      <c r="E4" s="9">
        <v>298</v>
      </c>
      <c r="F4" s="9">
        <v>220</v>
      </c>
      <c r="G4" s="9">
        <v>227</v>
      </c>
      <c r="H4" s="9">
        <v>245</v>
      </c>
      <c r="I4" s="9">
        <v>204</v>
      </c>
      <c r="J4" s="10">
        <f aca="true" t="shared" si="0" ref="J4:J27">SUM(D4:I4)</f>
        <v>1386</v>
      </c>
      <c r="K4" s="11">
        <f aca="true" t="shared" si="1" ref="K4:K11">AVERAGE(D4:I4)</f>
        <v>231</v>
      </c>
      <c r="L4" s="9">
        <f aca="true" t="shared" si="2" ref="L4:L27">MAX(D4:I4)</f>
        <v>298</v>
      </c>
      <c r="M4" s="52"/>
    </row>
    <row r="5" spans="1:12" ht="15">
      <c r="A5" s="6">
        <v>2</v>
      </c>
      <c r="B5" s="7" t="s">
        <v>107</v>
      </c>
      <c r="C5" s="12">
        <v>21</v>
      </c>
      <c r="D5" s="9">
        <v>243</v>
      </c>
      <c r="E5" s="9">
        <v>186</v>
      </c>
      <c r="F5" s="9">
        <v>203</v>
      </c>
      <c r="G5" s="9">
        <v>202</v>
      </c>
      <c r="H5" s="9">
        <v>198</v>
      </c>
      <c r="I5" s="9">
        <v>202</v>
      </c>
      <c r="J5" s="10">
        <f t="shared" si="0"/>
        <v>1234</v>
      </c>
      <c r="K5" s="11">
        <f t="shared" si="1"/>
        <v>205.66666666666666</v>
      </c>
      <c r="L5" s="9">
        <f t="shared" si="2"/>
        <v>243</v>
      </c>
    </row>
    <row r="6" spans="1:12" ht="15">
      <c r="A6" s="6">
        <v>3</v>
      </c>
      <c r="B6" s="7" t="s">
        <v>100</v>
      </c>
      <c r="C6" s="12">
        <v>13</v>
      </c>
      <c r="D6" s="9">
        <v>244</v>
      </c>
      <c r="E6" s="9">
        <v>162</v>
      </c>
      <c r="F6" s="9">
        <v>212</v>
      </c>
      <c r="G6" s="9">
        <v>224</v>
      </c>
      <c r="H6" s="9">
        <v>171</v>
      </c>
      <c r="I6" s="9">
        <v>209</v>
      </c>
      <c r="J6" s="10">
        <f t="shared" si="0"/>
        <v>1222</v>
      </c>
      <c r="K6" s="11">
        <f t="shared" si="1"/>
        <v>203.66666666666666</v>
      </c>
      <c r="L6" s="9">
        <f t="shared" si="2"/>
        <v>244</v>
      </c>
    </row>
    <row r="7" spans="1:12" ht="15">
      <c r="A7" s="6">
        <v>4</v>
      </c>
      <c r="B7" s="7" t="s">
        <v>142</v>
      </c>
      <c r="C7" s="12">
        <v>12</v>
      </c>
      <c r="D7" s="9">
        <v>188</v>
      </c>
      <c r="E7" s="9">
        <v>192</v>
      </c>
      <c r="F7" s="9">
        <v>172</v>
      </c>
      <c r="G7" s="9">
        <v>238</v>
      </c>
      <c r="H7" s="9">
        <v>232</v>
      </c>
      <c r="I7" s="9">
        <v>196</v>
      </c>
      <c r="J7" s="10">
        <f t="shared" si="0"/>
        <v>1218</v>
      </c>
      <c r="K7" s="11">
        <f t="shared" si="1"/>
        <v>203</v>
      </c>
      <c r="L7" s="9">
        <f t="shared" si="2"/>
        <v>238</v>
      </c>
    </row>
    <row r="8" spans="1:12" ht="15">
      <c r="A8" s="6">
        <v>5</v>
      </c>
      <c r="B8" s="7" t="s">
        <v>140</v>
      </c>
      <c r="C8" s="12">
        <v>7</v>
      </c>
      <c r="D8" s="9">
        <v>161</v>
      </c>
      <c r="E8" s="9">
        <v>252</v>
      </c>
      <c r="F8" s="9">
        <v>198</v>
      </c>
      <c r="G8" s="9">
        <v>228</v>
      </c>
      <c r="H8" s="9">
        <v>214</v>
      </c>
      <c r="I8" s="9">
        <v>159</v>
      </c>
      <c r="J8" s="10">
        <f t="shared" si="0"/>
        <v>1212</v>
      </c>
      <c r="K8" s="11">
        <f t="shared" si="1"/>
        <v>202</v>
      </c>
      <c r="L8" s="9">
        <f t="shared" si="2"/>
        <v>252</v>
      </c>
    </row>
    <row r="9" spans="1:12" ht="15">
      <c r="A9" s="6">
        <v>6</v>
      </c>
      <c r="B9" s="7" t="s">
        <v>103</v>
      </c>
      <c r="C9" s="12">
        <v>17</v>
      </c>
      <c r="D9" s="9">
        <v>151</v>
      </c>
      <c r="E9" s="9">
        <v>225</v>
      </c>
      <c r="F9" s="9">
        <v>205</v>
      </c>
      <c r="G9" s="9">
        <v>221</v>
      </c>
      <c r="H9" s="9">
        <v>198</v>
      </c>
      <c r="I9" s="9">
        <v>208</v>
      </c>
      <c r="J9" s="10">
        <f t="shared" si="0"/>
        <v>1208</v>
      </c>
      <c r="K9" s="11">
        <f t="shared" si="1"/>
        <v>201.33333333333334</v>
      </c>
      <c r="L9" s="9">
        <f t="shared" si="2"/>
        <v>225</v>
      </c>
    </row>
    <row r="10" spans="1:12" ht="15">
      <c r="A10" s="6">
        <v>7</v>
      </c>
      <c r="B10" s="7" t="s">
        <v>108</v>
      </c>
      <c r="C10" s="12">
        <v>22</v>
      </c>
      <c r="D10" s="9">
        <v>155</v>
      </c>
      <c r="E10" s="9">
        <v>247</v>
      </c>
      <c r="F10" s="9">
        <v>235</v>
      </c>
      <c r="G10" s="9">
        <v>170</v>
      </c>
      <c r="H10" s="9">
        <v>217</v>
      </c>
      <c r="I10" s="9">
        <v>182</v>
      </c>
      <c r="J10" s="10">
        <f t="shared" si="0"/>
        <v>1206</v>
      </c>
      <c r="K10" s="11">
        <f t="shared" si="1"/>
        <v>201</v>
      </c>
      <c r="L10" s="9">
        <f t="shared" si="2"/>
        <v>247</v>
      </c>
    </row>
    <row r="11" spans="1:12" ht="15">
      <c r="A11" s="6">
        <v>8</v>
      </c>
      <c r="B11" s="7" t="s">
        <v>133</v>
      </c>
      <c r="C11" s="12">
        <v>7</v>
      </c>
      <c r="D11" s="9">
        <v>185</v>
      </c>
      <c r="E11" s="9">
        <v>225</v>
      </c>
      <c r="F11" s="9">
        <v>184</v>
      </c>
      <c r="G11" s="9">
        <v>192</v>
      </c>
      <c r="H11" s="9">
        <v>214</v>
      </c>
      <c r="I11" s="9">
        <v>166</v>
      </c>
      <c r="J11" s="10">
        <f t="shared" si="0"/>
        <v>1166</v>
      </c>
      <c r="K11" s="11">
        <f t="shared" si="1"/>
        <v>194.33333333333334</v>
      </c>
      <c r="L11" s="9">
        <f t="shared" si="2"/>
        <v>225</v>
      </c>
    </row>
    <row r="12" spans="1:13" ht="15">
      <c r="A12" s="6">
        <v>9</v>
      </c>
      <c r="B12" s="7" t="s">
        <v>104</v>
      </c>
      <c r="C12" s="12">
        <v>10</v>
      </c>
      <c r="D12" s="9">
        <v>193</v>
      </c>
      <c r="E12" s="9">
        <v>213</v>
      </c>
      <c r="F12" s="9">
        <v>204</v>
      </c>
      <c r="G12" s="9">
        <v>198</v>
      </c>
      <c r="H12" s="9">
        <v>169</v>
      </c>
      <c r="I12" s="9">
        <v>187</v>
      </c>
      <c r="J12" s="10">
        <f t="shared" si="0"/>
        <v>1164</v>
      </c>
      <c r="K12" s="11">
        <f aca="true" t="shared" si="3" ref="K12:K27">AVERAGE(D12:I12)</f>
        <v>194</v>
      </c>
      <c r="L12" s="9">
        <f t="shared" si="2"/>
        <v>213</v>
      </c>
      <c r="M12" s="52"/>
    </row>
    <row r="13" spans="1:12" ht="15">
      <c r="A13" s="6">
        <v>10</v>
      </c>
      <c r="B13" s="7" t="s">
        <v>90</v>
      </c>
      <c r="C13" s="12">
        <v>23</v>
      </c>
      <c r="D13" s="9">
        <v>169</v>
      </c>
      <c r="E13" s="9">
        <v>188</v>
      </c>
      <c r="F13" s="9">
        <v>209</v>
      </c>
      <c r="G13" s="9">
        <v>207</v>
      </c>
      <c r="H13" s="9">
        <v>213</v>
      </c>
      <c r="I13" s="9">
        <v>168</v>
      </c>
      <c r="J13" s="10">
        <f t="shared" si="0"/>
        <v>1154</v>
      </c>
      <c r="K13" s="11">
        <f t="shared" si="3"/>
        <v>192.33333333333334</v>
      </c>
      <c r="L13" s="9">
        <f t="shared" si="2"/>
        <v>213</v>
      </c>
    </row>
    <row r="14" spans="1:12" ht="15">
      <c r="A14" s="6">
        <v>11</v>
      </c>
      <c r="B14" s="7" t="s">
        <v>101</v>
      </c>
      <c r="C14" s="12">
        <v>15</v>
      </c>
      <c r="D14" s="9">
        <v>183</v>
      </c>
      <c r="E14" s="9">
        <v>167</v>
      </c>
      <c r="F14" s="9">
        <v>191</v>
      </c>
      <c r="G14" s="9">
        <v>192</v>
      </c>
      <c r="H14" s="9">
        <v>200</v>
      </c>
      <c r="I14" s="9">
        <v>194</v>
      </c>
      <c r="J14" s="10">
        <f t="shared" si="0"/>
        <v>1127</v>
      </c>
      <c r="K14" s="11">
        <f t="shared" si="3"/>
        <v>187.83333333333334</v>
      </c>
      <c r="L14" s="9">
        <f t="shared" si="2"/>
        <v>200</v>
      </c>
    </row>
    <row r="15" spans="1:12" ht="15">
      <c r="A15" s="6">
        <v>12</v>
      </c>
      <c r="B15" s="7" t="s">
        <v>91</v>
      </c>
      <c r="C15" s="12">
        <v>1</v>
      </c>
      <c r="D15" s="9">
        <v>195</v>
      </c>
      <c r="E15" s="9">
        <v>177</v>
      </c>
      <c r="F15" s="9">
        <v>199</v>
      </c>
      <c r="G15" s="9">
        <v>158</v>
      </c>
      <c r="H15" s="9">
        <v>179</v>
      </c>
      <c r="I15" s="9">
        <v>199</v>
      </c>
      <c r="J15" s="10">
        <f t="shared" si="0"/>
        <v>1107</v>
      </c>
      <c r="K15" s="11">
        <f t="shared" si="3"/>
        <v>184.5</v>
      </c>
      <c r="L15" s="9">
        <f t="shared" si="2"/>
        <v>199</v>
      </c>
    </row>
    <row r="16" spans="1:12" ht="15">
      <c r="A16" s="6">
        <v>13</v>
      </c>
      <c r="B16" s="7" t="s">
        <v>98</v>
      </c>
      <c r="C16" s="12">
        <v>10</v>
      </c>
      <c r="D16" s="9">
        <v>166</v>
      </c>
      <c r="E16" s="9">
        <v>187</v>
      </c>
      <c r="F16" s="9">
        <v>170</v>
      </c>
      <c r="G16" s="9">
        <v>166</v>
      </c>
      <c r="H16" s="9">
        <v>171</v>
      </c>
      <c r="I16" s="9">
        <v>197</v>
      </c>
      <c r="J16" s="10">
        <f t="shared" si="0"/>
        <v>1057</v>
      </c>
      <c r="K16" s="11">
        <f t="shared" si="3"/>
        <v>176.16666666666666</v>
      </c>
      <c r="L16" s="9">
        <f t="shared" si="2"/>
        <v>197</v>
      </c>
    </row>
    <row r="17" spans="1:12" ht="15">
      <c r="A17" s="6">
        <v>14</v>
      </c>
      <c r="B17" s="7" t="s">
        <v>92</v>
      </c>
      <c r="C17" s="12">
        <v>2</v>
      </c>
      <c r="D17" s="9">
        <v>169</v>
      </c>
      <c r="E17" s="9">
        <v>152</v>
      </c>
      <c r="F17" s="9">
        <v>186</v>
      </c>
      <c r="G17" s="9">
        <v>175</v>
      </c>
      <c r="H17" s="9">
        <v>200</v>
      </c>
      <c r="I17" s="9">
        <v>172</v>
      </c>
      <c r="J17" s="10">
        <f t="shared" si="0"/>
        <v>1054</v>
      </c>
      <c r="K17" s="11">
        <f t="shared" si="3"/>
        <v>175.66666666666666</v>
      </c>
      <c r="L17" s="9">
        <f t="shared" si="2"/>
        <v>200</v>
      </c>
    </row>
    <row r="18" spans="1:12" ht="15">
      <c r="A18" s="6">
        <v>15</v>
      </c>
      <c r="B18" s="7" t="s">
        <v>93</v>
      </c>
      <c r="C18" s="12">
        <v>2</v>
      </c>
      <c r="D18" s="9">
        <v>205</v>
      </c>
      <c r="E18" s="9">
        <v>135</v>
      </c>
      <c r="F18" s="9">
        <v>197</v>
      </c>
      <c r="G18" s="9">
        <v>152</v>
      </c>
      <c r="H18" s="9">
        <v>170</v>
      </c>
      <c r="I18" s="9">
        <v>188</v>
      </c>
      <c r="J18" s="10">
        <f t="shared" si="0"/>
        <v>1047</v>
      </c>
      <c r="K18" s="11">
        <f t="shared" si="3"/>
        <v>174.5</v>
      </c>
      <c r="L18" s="9">
        <f t="shared" si="2"/>
        <v>205</v>
      </c>
    </row>
    <row r="19" spans="1:12" ht="15">
      <c r="A19" s="6">
        <v>16</v>
      </c>
      <c r="B19" s="7" t="s">
        <v>141</v>
      </c>
      <c r="C19" s="12">
        <v>9</v>
      </c>
      <c r="D19" s="9">
        <v>188</v>
      </c>
      <c r="E19" s="9">
        <v>174</v>
      </c>
      <c r="F19" s="9">
        <v>138</v>
      </c>
      <c r="G19" s="9">
        <v>156</v>
      </c>
      <c r="H19" s="9">
        <v>149</v>
      </c>
      <c r="I19" s="9">
        <v>234</v>
      </c>
      <c r="J19" s="10">
        <f t="shared" si="0"/>
        <v>1039</v>
      </c>
      <c r="K19" s="11">
        <f t="shared" si="3"/>
        <v>173.16666666666666</v>
      </c>
      <c r="L19" s="9">
        <f t="shared" si="2"/>
        <v>234</v>
      </c>
    </row>
    <row r="20" spans="1:12" ht="15">
      <c r="A20" s="6">
        <v>17</v>
      </c>
      <c r="B20" s="7" t="s">
        <v>106</v>
      </c>
      <c r="C20" s="12">
        <v>12</v>
      </c>
      <c r="D20" s="9">
        <v>178</v>
      </c>
      <c r="E20" s="9">
        <v>176</v>
      </c>
      <c r="F20" s="9">
        <v>219</v>
      </c>
      <c r="G20" s="9">
        <v>158</v>
      </c>
      <c r="H20" s="9">
        <v>138</v>
      </c>
      <c r="I20" s="9">
        <v>166</v>
      </c>
      <c r="J20" s="10">
        <f t="shared" si="0"/>
        <v>1035</v>
      </c>
      <c r="K20" s="11">
        <f t="shared" si="3"/>
        <v>172.5</v>
      </c>
      <c r="L20" s="9">
        <f t="shared" si="2"/>
        <v>219</v>
      </c>
    </row>
    <row r="21" spans="1:12" ht="15">
      <c r="A21" s="6">
        <v>18</v>
      </c>
      <c r="B21" s="7" t="s">
        <v>97</v>
      </c>
      <c r="C21" s="12">
        <v>9</v>
      </c>
      <c r="D21" s="9">
        <v>190</v>
      </c>
      <c r="E21" s="9">
        <v>168</v>
      </c>
      <c r="F21" s="9">
        <v>139</v>
      </c>
      <c r="G21" s="9">
        <v>161</v>
      </c>
      <c r="H21" s="9">
        <v>206</v>
      </c>
      <c r="I21" s="9">
        <v>162</v>
      </c>
      <c r="J21" s="10">
        <f t="shared" si="0"/>
        <v>1026</v>
      </c>
      <c r="K21" s="11">
        <f t="shared" si="3"/>
        <v>171</v>
      </c>
      <c r="L21" s="9">
        <f t="shared" si="2"/>
        <v>206</v>
      </c>
    </row>
    <row r="22" spans="1:12" ht="15">
      <c r="A22" s="6">
        <v>19</v>
      </c>
      <c r="B22" s="7" t="s">
        <v>96</v>
      </c>
      <c r="C22" s="12">
        <v>7</v>
      </c>
      <c r="D22" s="9">
        <v>148</v>
      </c>
      <c r="E22" s="9">
        <v>163</v>
      </c>
      <c r="F22" s="9">
        <v>196</v>
      </c>
      <c r="G22" s="9">
        <v>193</v>
      </c>
      <c r="H22" s="9">
        <v>149</v>
      </c>
      <c r="I22" s="9">
        <v>166</v>
      </c>
      <c r="J22" s="10">
        <f t="shared" si="0"/>
        <v>1015</v>
      </c>
      <c r="K22" s="11">
        <f t="shared" si="3"/>
        <v>169.16666666666666</v>
      </c>
      <c r="L22" s="9">
        <f t="shared" si="2"/>
        <v>196</v>
      </c>
    </row>
    <row r="23" spans="1:12" ht="15">
      <c r="A23" s="6">
        <v>20</v>
      </c>
      <c r="B23" s="7" t="s">
        <v>102</v>
      </c>
      <c r="C23" s="12">
        <v>16</v>
      </c>
      <c r="D23" s="9">
        <v>193</v>
      </c>
      <c r="E23" s="9">
        <v>147</v>
      </c>
      <c r="F23" s="9">
        <v>144</v>
      </c>
      <c r="G23" s="9">
        <v>172</v>
      </c>
      <c r="H23" s="9">
        <v>201</v>
      </c>
      <c r="I23" s="9">
        <v>156</v>
      </c>
      <c r="J23" s="10">
        <f t="shared" si="0"/>
        <v>1013</v>
      </c>
      <c r="K23" s="11">
        <f t="shared" si="3"/>
        <v>168.83333333333334</v>
      </c>
      <c r="L23" s="9">
        <f t="shared" si="2"/>
        <v>201</v>
      </c>
    </row>
    <row r="24" spans="1:12" ht="15">
      <c r="A24" s="6">
        <v>21</v>
      </c>
      <c r="B24" s="7" t="s">
        <v>105</v>
      </c>
      <c r="C24" s="12">
        <v>18</v>
      </c>
      <c r="D24" s="9">
        <v>185</v>
      </c>
      <c r="E24" s="9">
        <v>157</v>
      </c>
      <c r="F24" s="9">
        <v>189</v>
      </c>
      <c r="G24" s="9">
        <v>181</v>
      </c>
      <c r="H24" s="9">
        <v>166</v>
      </c>
      <c r="I24" s="9">
        <v>128</v>
      </c>
      <c r="J24" s="10">
        <f t="shared" si="0"/>
        <v>1006</v>
      </c>
      <c r="K24" s="11">
        <f t="shared" si="3"/>
        <v>167.66666666666666</v>
      </c>
      <c r="L24" s="9">
        <f t="shared" si="2"/>
        <v>189</v>
      </c>
    </row>
    <row r="25" spans="1:12" ht="15">
      <c r="A25" s="6">
        <v>22</v>
      </c>
      <c r="B25" s="7" t="s">
        <v>95</v>
      </c>
      <c r="C25" s="12">
        <v>5</v>
      </c>
      <c r="D25" s="9">
        <v>148</v>
      </c>
      <c r="E25" s="9">
        <v>185</v>
      </c>
      <c r="F25" s="9">
        <v>190</v>
      </c>
      <c r="G25" s="9">
        <v>145</v>
      </c>
      <c r="H25" s="9">
        <v>146</v>
      </c>
      <c r="I25" s="9">
        <v>184</v>
      </c>
      <c r="J25" s="10">
        <f t="shared" si="0"/>
        <v>998</v>
      </c>
      <c r="K25" s="11">
        <f t="shared" si="3"/>
        <v>166.33333333333334</v>
      </c>
      <c r="L25" s="9">
        <f t="shared" si="2"/>
        <v>190</v>
      </c>
    </row>
    <row r="26" spans="1:12" ht="15">
      <c r="A26" s="6">
        <v>23</v>
      </c>
      <c r="B26" s="7" t="s">
        <v>143</v>
      </c>
      <c r="C26" s="12">
        <v>24</v>
      </c>
      <c r="D26" s="9">
        <v>169</v>
      </c>
      <c r="E26" s="9">
        <v>159</v>
      </c>
      <c r="F26" s="9">
        <v>179</v>
      </c>
      <c r="G26" s="9">
        <v>151</v>
      </c>
      <c r="H26" s="9">
        <v>181</v>
      </c>
      <c r="I26" s="9">
        <v>150</v>
      </c>
      <c r="J26" s="10">
        <f t="shared" si="0"/>
        <v>989</v>
      </c>
      <c r="K26" s="11">
        <f t="shared" si="3"/>
        <v>164.83333333333334</v>
      </c>
      <c r="L26" s="9">
        <f t="shared" si="2"/>
        <v>181</v>
      </c>
    </row>
    <row r="27" spans="1:12" ht="15">
      <c r="A27" s="6">
        <v>24</v>
      </c>
      <c r="B27" s="7" t="s">
        <v>99</v>
      </c>
      <c r="C27" s="12">
        <v>12</v>
      </c>
      <c r="D27" s="9">
        <v>178</v>
      </c>
      <c r="E27" s="9">
        <v>127</v>
      </c>
      <c r="F27" s="9">
        <v>168</v>
      </c>
      <c r="G27" s="9">
        <v>172</v>
      </c>
      <c r="H27" s="9">
        <v>153</v>
      </c>
      <c r="I27" s="9">
        <v>169</v>
      </c>
      <c r="J27" s="10">
        <f t="shared" si="0"/>
        <v>967</v>
      </c>
      <c r="K27" s="11">
        <f t="shared" si="3"/>
        <v>161.16666666666666</v>
      </c>
      <c r="L27" s="9">
        <f t="shared" si="2"/>
        <v>178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9"/>
  <sheetViews>
    <sheetView zoomScalePageLayoutView="0" workbookViewId="0" topLeftCell="A1">
      <pane xSplit="5" ySplit="1" topLeftCell="Z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4" sqref="B4:B29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68" t="s">
        <v>13</v>
      </c>
      <c r="B1" s="69"/>
      <c r="C1" s="14"/>
      <c r="D1" s="14"/>
      <c r="F1" s="70"/>
      <c r="G1" s="70"/>
      <c r="H1" s="70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71"/>
      <c r="AA1" s="62"/>
      <c r="AB1" s="62"/>
      <c r="AC1" s="62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161</v>
      </c>
      <c r="C4" s="20">
        <v>157</v>
      </c>
      <c r="D4" s="21">
        <v>38</v>
      </c>
      <c r="E4" s="28">
        <v>18</v>
      </c>
      <c r="F4" s="22">
        <v>232</v>
      </c>
      <c r="G4" s="23">
        <f aca="true" t="shared" si="0" ref="G4:G29">D4</f>
        <v>38</v>
      </c>
      <c r="H4" s="24">
        <f aca="true" t="shared" si="1" ref="H4:H29">SUM(F4:G4)</f>
        <v>270</v>
      </c>
      <c r="I4" s="22">
        <v>198</v>
      </c>
      <c r="J4" s="23">
        <f aca="true" t="shared" si="2" ref="J4:J29">D4</f>
        <v>38</v>
      </c>
      <c r="K4" s="24">
        <f aca="true" t="shared" si="3" ref="K4:K29">SUM(I4:J4)</f>
        <v>236</v>
      </c>
      <c r="L4" s="27">
        <f aca="true" t="shared" si="4" ref="L4:L29">H4+K4</f>
        <v>506</v>
      </c>
      <c r="M4" s="22">
        <v>181</v>
      </c>
      <c r="N4" s="23">
        <f aca="true" t="shared" si="5" ref="N4:N29">D4</f>
        <v>38</v>
      </c>
      <c r="O4" s="24">
        <f aca="true" t="shared" si="6" ref="O4:O29">SUM(M4:N4)</f>
        <v>219</v>
      </c>
      <c r="P4" s="27">
        <f aca="true" t="shared" si="7" ref="P4:P29">L4+O4</f>
        <v>725</v>
      </c>
      <c r="Q4" s="22">
        <v>168</v>
      </c>
      <c r="R4" s="23">
        <f aca="true" t="shared" si="8" ref="R4:R29">D4</f>
        <v>38</v>
      </c>
      <c r="S4" s="24">
        <f aca="true" t="shared" si="9" ref="S4:S29">SUM(Q4:R4)</f>
        <v>206</v>
      </c>
      <c r="T4" s="27">
        <f aca="true" t="shared" si="10" ref="T4:T29">P4+S4</f>
        <v>931</v>
      </c>
      <c r="U4" s="22">
        <v>176</v>
      </c>
      <c r="V4" s="23">
        <f aca="true" t="shared" si="11" ref="V4:V29">D4</f>
        <v>38</v>
      </c>
      <c r="W4" s="24">
        <f aca="true" t="shared" si="12" ref="W4:W29">SUM(U4:V4)</f>
        <v>214</v>
      </c>
      <c r="X4" s="27">
        <f aca="true" t="shared" si="13" ref="X4:X29">T4+W4</f>
        <v>1145</v>
      </c>
      <c r="Y4" s="22">
        <v>166</v>
      </c>
      <c r="Z4" s="23">
        <f aca="true" t="shared" si="14" ref="Z4:Z29">D4</f>
        <v>38</v>
      </c>
      <c r="AA4" s="24">
        <f aca="true" t="shared" si="15" ref="AA4:AA29">SUM(Y4:Z4)</f>
        <v>204</v>
      </c>
      <c r="AB4" s="25">
        <f aca="true" t="shared" si="16" ref="AB4:AB29">H4+K4+O4+S4+W4+AA4</f>
        <v>1349</v>
      </c>
      <c r="AC4" s="26">
        <f>AVERAGE(F4,I4,M4,Q4,U4,Y4)</f>
        <v>186.83333333333334</v>
      </c>
      <c r="AD4" s="15">
        <f>AB4-(Z4*6)</f>
        <v>1121</v>
      </c>
      <c r="AE4" s="55"/>
    </row>
    <row r="5" spans="1:30" ht="12.75">
      <c r="A5" s="19">
        <v>2</v>
      </c>
      <c r="B5" s="20" t="s">
        <v>119</v>
      </c>
      <c r="C5" s="20">
        <v>161</v>
      </c>
      <c r="D5" s="21">
        <v>35</v>
      </c>
      <c r="E5" s="28">
        <v>13</v>
      </c>
      <c r="F5" s="22">
        <v>189</v>
      </c>
      <c r="G5" s="23">
        <f t="shared" si="0"/>
        <v>35</v>
      </c>
      <c r="H5" s="24">
        <f t="shared" si="1"/>
        <v>224</v>
      </c>
      <c r="I5" s="22">
        <v>171</v>
      </c>
      <c r="J5" s="23">
        <f t="shared" si="2"/>
        <v>35</v>
      </c>
      <c r="K5" s="24">
        <f t="shared" si="3"/>
        <v>206</v>
      </c>
      <c r="L5" s="27">
        <f t="shared" si="4"/>
        <v>430</v>
      </c>
      <c r="M5" s="22">
        <v>139</v>
      </c>
      <c r="N5" s="23">
        <f t="shared" si="5"/>
        <v>35</v>
      </c>
      <c r="O5" s="24">
        <f t="shared" si="6"/>
        <v>174</v>
      </c>
      <c r="P5" s="27">
        <f t="shared" si="7"/>
        <v>604</v>
      </c>
      <c r="Q5" s="22">
        <v>203</v>
      </c>
      <c r="R5" s="23">
        <f t="shared" si="8"/>
        <v>35</v>
      </c>
      <c r="S5" s="24">
        <f t="shared" si="9"/>
        <v>238</v>
      </c>
      <c r="T5" s="27">
        <f t="shared" si="10"/>
        <v>842</v>
      </c>
      <c r="U5" s="22">
        <v>191</v>
      </c>
      <c r="V5" s="23">
        <f t="shared" si="11"/>
        <v>35</v>
      </c>
      <c r="W5" s="24">
        <f t="shared" si="12"/>
        <v>226</v>
      </c>
      <c r="X5" s="27">
        <f t="shared" si="13"/>
        <v>1068</v>
      </c>
      <c r="Y5" s="22">
        <v>216</v>
      </c>
      <c r="Z5" s="23">
        <f t="shared" si="14"/>
        <v>35</v>
      </c>
      <c r="AA5" s="24">
        <f t="shared" si="15"/>
        <v>251</v>
      </c>
      <c r="AB5" s="25">
        <f t="shared" si="16"/>
        <v>1319</v>
      </c>
      <c r="AC5" s="26">
        <f aca="true" t="shared" si="17" ref="AC5:AC11">AVERAGE(F5,I5,M5,Q5,U5,Y5)</f>
        <v>184.83333333333334</v>
      </c>
      <c r="AD5" s="15">
        <f aca="true" t="shared" si="18" ref="AD5:AD29">AB5-(Z5*6)</f>
        <v>1109</v>
      </c>
    </row>
    <row r="6" spans="1:30" ht="12.75">
      <c r="A6" s="19">
        <v>3</v>
      </c>
      <c r="B6" s="20" t="s">
        <v>121</v>
      </c>
      <c r="C6" s="20">
        <v>171</v>
      </c>
      <c r="D6" s="21">
        <v>26</v>
      </c>
      <c r="E6" s="28">
        <v>14</v>
      </c>
      <c r="F6" s="22">
        <v>167</v>
      </c>
      <c r="G6" s="23">
        <f t="shared" si="0"/>
        <v>26</v>
      </c>
      <c r="H6" s="24">
        <f t="shared" si="1"/>
        <v>193</v>
      </c>
      <c r="I6" s="22">
        <v>210</v>
      </c>
      <c r="J6" s="23">
        <f t="shared" si="2"/>
        <v>26</v>
      </c>
      <c r="K6" s="24">
        <f t="shared" si="3"/>
        <v>236</v>
      </c>
      <c r="L6" s="27">
        <f t="shared" si="4"/>
        <v>429</v>
      </c>
      <c r="M6" s="22">
        <v>205</v>
      </c>
      <c r="N6" s="23">
        <f t="shared" si="5"/>
        <v>26</v>
      </c>
      <c r="O6" s="24">
        <f t="shared" si="6"/>
        <v>231</v>
      </c>
      <c r="P6" s="27">
        <f t="shared" si="7"/>
        <v>660</v>
      </c>
      <c r="Q6" s="22">
        <v>171</v>
      </c>
      <c r="R6" s="23">
        <f t="shared" si="8"/>
        <v>26</v>
      </c>
      <c r="S6" s="24">
        <f t="shared" si="9"/>
        <v>197</v>
      </c>
      <c r="T6" s="27">
        <f t="shared" si="10"/>
        <v>857</v>
      </c>
      <c r="U6" s="22">
        <v>209</v>
      </c>
      <c r="V6" s="23">
        <f t="shared" si="11"/>
        <v>26</v>
      </c>
      <c r="W6" s="24">
        <f t="shared" si="12"/>
        <v>235</v>
      </c>
      <c r="X6" s="27">
        <f t="shared" si="13"/>
        <v>1092</v>
      </c>
      <c r="Y6" s="22">
        <v>195</v>
      </c>
      <c r="Z6" s="23">
        <f t="shared" si="14"/>
        <v>26</v>
      </c>
      <c r="AA6" s="24">
        <f t="shared" si="15"/>
        <v>221</v>
      </c>
      <c r="AB6" s="25">
        <f t="shared" si="16"/>
        <v>1313</v>
      </c>
      <c r="AC6" s="26">
        <f t="shared" si="17"/>
        <v>192.83333333333334</v>
      </c>
      <c r="AD6" s="15">
        <f t="shared" si="18"/>
        <v>1157</v>
      </c>
    </row>
    <row r="7" spans="1:30" ht="12.75">
      <c r="A7" s="19">
        <v>4</v>
      </c>
      <c r="B7" s="20" t="s">
        <v>109</v>
      </c>
      <c r="C7" s="20">
        <v>145</v>
      </c>
      <c r="D7" s="21">
        <v>49</v>
      </c>
      <c r="E7" s="28">
        <v>23</v>
      </c>
      <c r="F7" s="22">
        <v>133</v>
      </c>
      <c r="G7" s="23">
        <f t="shared" si="0"/>
        <v>49</v>
      </c>
      <c r="H7" s="24">
        <f t="shared" si="1"/>
        <v>182</v>
      </c>
      <c r="I7" s="22">
        <v>169</v>
      </c>
      <c r="J7" s="23">
        <f t="shared" si="2"/>
        <v>49</v>
      </c>
      <c r="K7" s="24">
        <f t="shared" si="3"/>
        <v>218</v>
      </c>
      <c r="L7" s="27">
        <f t="shared" si="4"/>
        <v>400</v>
      </c>
      <c r="M7" s="22">
        <v>192</v>
      </c>
      <c r="N7" s="23">
        <f t="shared" si="5"/>
        <v>49</v>
      </c>
      <c r="O7" s="24">
        <f t="shared" si="6"/>
        <v>241</v>
      </c>
      <c r="P7" s="27">
        <f t="shared" si="7"/>
        <v>641</v>
      </c>
      <c r="Q7" s="22">
        <v>172</v>
      </c>
      <c r="R7" s="23">
        <f t="shared" si="8"/>
        <v>49</v>
      </c>
      <c r="S7" s="24">
        <f t="shared" si="9"/>
        <v>221</v>
      </c>
      <c r="T7" s="27">
        <f t="shared" si="10"/>
        <v>862</v>
      </c>
      <c r="U7" s="22">
        <v>200</v>
      </c>
      <c r="V7" s="23">
        <f t="shared" si="11"/>
        <v>49</v>
      </c>
      <c r="W7" s="24">
        <f t="shared" si="12"/>
        <v>249</v>
      </c>
      <c r="X7" s="27">
        <f t="shared" si="13"/>
        <v>1111</v>
      </c>
      <c r="Y7" s="22">
        <v>150</v>
      </c>
      <c r="Z7" s="23">
        <f t="shared" si="14"/>
        <v>49</v>
      </c>
      <c r="AA7" s="24">
        <f t="shared" si="15"/>
        <v>199</v>
      </c>
      <c r="AB7" s="25">
        <f t="shared" si="16"/>
        <v>1310</v>
      </c>
      <c r="AC7" s="26">
        <f t="shared" si="17"/>
        <v>169.33333333333334</v>
      </c>
      <c r="AD7" s="15">
        <f t="shared" si="18"/>
        <v>1016</v>
      </c>
    </row>
    <row r="8" spans="1:30" ht="12.75">
      <c r="A8" s="19">
        <v>5</v>
      </c>
      <c r="B8" s="20" t="s">
        <v>123</v>
      </c>
      <c r="C8" s="20">
        <v>152</v>
      </c>
      <c r="D8" s="21">
        <v>43</v>
      </c>
      <c r="E8" s="28">
        <v>15</v>
      </c>
      <c r="F8" s="22">
        <v>155</v>
      </c>
      <c r="G8" s="23">
        <f t="shared" si="0"/>
        <v>43</v>
      </c>
      <c r="H8" s="24">
        <f t="shared" si="1"/>
        <v>198</v>
      </c>
      <c r="I8" s="22">
        <v>173</v>
      </c>
      <c r="J8" s="23">
        <f t="shared" si="2"/>
        <v>43</v>
      </c>
      <c r="K8" s="24">
        <f t="shared" si="3"/>
        <v>216</v>
      </c>
      <c r="L8" s="27">
        <f t="shared" si="4"/>
        <v>414</v>
      </c>
      <c r="M8" s="22">
        <v>187</v>
      </c>
      <c r="N8" s="23">
        <f t="shared" si="5"/>
        <v>43</v>
      </c>
      <c r="O8" s="24">
        <f t="shared" si="6"/>
        <v>230</v>
      </c>
      <c r="P8" s="27">
        <f t="shared" si="7"/>
        <v>644</v>
      </c>
      <c r="Q8" s="22">
        <v>169</v>
      </c>
      <c r="R8" s="23">
        <f t="shared" si="8"/>
        <v>43</v>
      </c>
      <c r="S8" s="24">
        <f t="shared" si="9"/>
        <v>212</v>
      </c>
      <c r="T8" s="27">
        <f t="shared" si="10"/>
        <v>856</v>
      </c>
      <c r="U8" s="22">
        <v>158</v>
      </c>
      <c r="V8" s="23">
        <f t="shared" si="11"/>
        <v>43</v>
      </c>
      <c r="W8" s="24">
        <f t="shared" si="12"/>
        <v>201</v>
      </c>
      <c r="X8" s="27">
        <f t="shared" si="13"/>
        <v>1057</v>
      </c>
      <c r="Y8" s="22">
        <v>175</v>
      </c>
      <c r="Z8" s="23">
        <f t="shared" si="14"/>
        <v>43</v>
      </c>
      <c r="AA8" s="24">
        <f t="shared" si="15"/>
        <v>218</v>
      </c>
      <c r="AB8" s="25">
        <f t="shared" si="16"/>
        <v>1275</v>
      </c>
      <c r="AC8" s="26">
        <f t="shared" si="17"/>
        <v>169.5</v>
      </c>
      <c r="AD8" s="15">
        <f t="shared" si="18"/>
        <v>1017</v>
      </c>
    </row>
    <row r="9" spans="1:30" ht="12.75">
      <c r="A9" s="19">
        <v>6</v>
      </c>
      <c r="B9" s="20" t="s">
        <v>146</v>
      </c>
      <c r="C9" s="20">
        <v>164</v>
      </c>
      <c r="D9" s="21">
        <v>32</v>
      </c>
      <c r="E9" s="28">
        <v>19</v>
      </c>
      <c r="F9" s="22">
        <v>152</v>
      </c>
      <c r="G9" s="23">
        <f t="shared" si="0"/>
        <v>32</v>
      </c>
      <c r="H9" s="24">
        <f t="shared" si="1"/>
        <v>184</v>
      </c>
      <c r="I9" s="22">
        <v>185</v>
      </c>
      <c r="J9" s="23">
        <f t="shared" si="2"/>
        <v>32</v>
      </c>
      <c r="K9" s="24">
        <f t="shared" si="3"/>
        <v>217</v>
      </c>
      <c r="L9" s="27">
        <f t="shared" si="4"/>
        <v>401</v>
      </c>
      <c r="M9" s="22">
        <v>174</v>
      </c>
      <c r="N9" s="23">
        <f t="shared" si="5"/>
        <v>32</v>
      </c>
      <c r="O9" s="24">
        <f t="shared" si="6"/>
        <v>206</v>
      </c>
      <c r="P9" s="27">
        <f t="shared" si="7"/>
        <v>607</v>
      </c>
      <c r="Q9" s="22">
        <v>193</v>
      </c>
      <c r="R9" s="23">
        <f t="shared" si="8"/>
        <v>32</v>
      </c>
      <c r="S9" s="24">
        <f t="shared" si="9"/>
        <v>225</v>
      </c>
      <c r="T9" s="27">
        <f t="shared" si="10"/>
        <v>832</v>
      </c>
      <c r="U9" s="22">
        <v>204</v>
      </c>
      <c r="V9" s="23">
        <f t="shared" si="11"/>
        <v>32</v>
      </c>
      <c r="W9" s="24">
        <f t="shared" si="12"/>
        <v>236</v>
      </c>
      <c r="X9" s="27">
        <f t="shared" si="13"/>
        <v>1068</v>
      </c>
      <c r="Y9" s="22">
        <v>150</v>
      </c>
      <c r="Z9" s="23">
        <f t="shared" si="14"/>
        <v>32</v>
      </c>
      <c r="AA9" s="24">
        <f t="shared" si="15"/>
        <v>182</v>
      </c>
      <c r="AB9" s="25">
        <f t="shared" si="16"/>
        <v>1250</v>
      </c>
      <c r="AC9" s="26">
        <f t="shared" si="17"/>
        <v>176.33333333333334</v>
      </c>
      <c r="AD9" s="15">
        <f t="shared" si="18"/>
        <v>1058</v>
      </c>
    </row>
    <row r="10" spans="1:30" ht="12.75">
      <c r="A10" s="19">
        <v>7</v>
      </c>
      <c r="B10" s="20" t="s">
        <v>116</v>
      </c>
      <c r="C10" s="20">
        <v>174</v>
      </c>
      <c r="D10" s="21">
        <v>23</v>
      </c>
      <c r="E10" s="28">
        <v>11</v>
      </c>
      <c r="F10" s="22">
        <v>152</v>
      </c>
      <c r="G10" s="23">
        <f t="shared" si="0"/>
        <v>23</v>
      </c>
      <c r="H10" s="24">
        <f t="shared" si="1"/>
        <v>175</v>
      </c>
      <c r="I10" s="22">
        <v>196</v>
      </c>
      <c r="J10" s="23">
        <f t="shared" si="2"/>
        <v>23</v>
      </c>
      <c r="K10" s="24">
        <f t="shared" si="3"/>
        <v>219</v>
      </c>
      <c r="L10" s="27">
        <f t="shared" si="4"/>
        <v>394</v>
      </c>
      <c r="M10" s="22">
        <v>182</v>
      </c>
      <c r="N10" s="23">
        <f t="shared" si="5"/>
        <v>23</v>
      </c>
      <c r="O10" s="24">
        <f t="shared" si="6"/>
        <v>205</v>
      </c>
      <c r="P10" s="27">
        <f t="shared" si="7"/>
        <v>599</v>
      </c>
      <c r="Q10" s="22">
        <v>222</v>
      </c>
      <c r="R10" s="23">
        <f t="shared" si="8"/>
        <v>23</v>
      </c>
      <c r="S10" s="24">
        <f t="shared" si="9"/>
        <v>245</v>
      </c>
      <c r="T10" s="27">
        <f t="shared" si="10"/>
        <v>844</v>
      </c>
      <c r="U10" s="22">
        <v>175</v>
      </c>
      <c r="V10" s="23">
        <f t="shared" si="11"/>
        <v>23</v>
      </c>
      <c r="W10" s="24">
        <f t="shared" si="12"/>
        <v>198</v>
      </c>
      <c r="X10" s="27">
        <f t="shared" si="13"/>
        <v>1042</v>
      </c>
      <c r="Y10" s="22">
        <v>179</v>
      </c>
      <c r="Z10" s="23">
        <f t="shared" si="14"/>
        <v>23</v>
      </c>
      <c r="AA10" s="24">
        <f t="shared" si="15"/>
        <v>202</v>
      </c>
      <c r="AB10" s="25">
        <f t="shared" si="16"/>
        <v>1244</v>
      </c>
      <c r="AC10" s="26">
        <f t="shared" si="17"/>
        <v>184.33333333333334</v>
      </c>
      <c r="AD10" s="15">
        <f t="shared" si="18"/>
        <v>1106</v>
      </c>
    </row>
    <row r="11" spans="1:30" ht="12.75">
      <c r="A11" s="19">
        <v>8</v>
      </c>
      <c r="B11" s="20" t="s">
        <v>115</v>
      </c>
      <c r="C11" s="20">
        <v>138</v>
      </c>
      <c r="D11" s="21">
        <v>55</v>
      </c>
      <c r="E11" s="28">
        <v>9</v>
      </c>
      <c r="F11" s="22">
        <v>156</v>
      </c>
      <c r="G11" s="23">
        <f t="shared" si="0"/>
        <v>55</v>
      </c>
      <c r="H11" s="24">
        <f t="shared" si="1"/>
        <v>211</v>
      </c>
      <c r="I11" s="22">
        <v>137</v>
      </c>
      <c r="J11" s="23">
        <f t="shared" si="2"/>
        <v>55</v>
      </c>
      <c r="K11" s="24">
        <f t="shared" si="3"/>
        <v>192</v>
      </c>
      <c r="L11" s="27">
        <f t="shared" si="4"/>
        <v>403</v>
      </c>
      <c r="M11" s="22">
        <v>162</v>
      </c>
      <c r="N11" s="23">
        <f t="shared" si="5"/>
        <v>55</v>
      </c>
      <c r="O11" s="24">
        <f t="shared" si="6"/>
        <v>217</v>
      </c>
      <c r="P11" s="27">
        <f t="shared" si="7"/>
        <v>620</v>
      </c>
      <c r="Q11" s="22">
        <v>158</v>
      </c>
      <c r="R11" s="23">
        <f t="shared" si="8"/>
        <v>55</v>
      </c>
      <c r="S11" s="24">
        <f t="shared" si="9"/>
        <v>213</v>
      </c>
      <c r="T11" s="27">
        <f t="shared" si="10"/>
        <v>833</v>
      </c>
      <c r="U11" s="22">
        <v>137</v>
      </c>
      <c r="V11" s="23">
        <f t="shared" si="11"/>
        <v>55</v>
      </c>
      <c r="W11" s="24">
        <f t="shared" si="12"/>
        <v>192</v>
      </c>
      <c r="X11" s="27">
        <f t="shared" si="13"/>
        <v>1025</v>
      </c>
      <c r="Y11" s="22">
        <v>146</v>
      </c>
      <c r="Z11" s="23">
        <f t="shared" si="14"/>
        <v>55</v>
      </c>
      <c r="AA11" s="24">
        <f t="shared" si="15"/>
        <v>201</v>
      </c>
      <c r="AB11" s="25">
        <f t="shared" si="16"/>
        <v>1226</v>
      </c>
      <c r="AC11" s="26">
        <f t="shared" si="17"/>
        <v>149.33333333333334</v>
      </c>
      <c r="AD11" s="15">
        <f t="shared" si="18"/>
        <v>896</v>
      </c>
    </row>
    <row r="12" spans="1:30" ht="12.75">
      <c r="A12" s="19">
        <v>9</v>
      </c>
      <c r="B12" s="20" t="s">
        <v>120</v>
      </c>
      <c r="C12" s="20">
        <v>153</v>
      </c>
      <c r="D12" s="21">
        <v>42</v>
      </c>
      <c r="E12" s="28">
        <v>13</v>
      </c>
      <c r="F12" s="22">
        <v>141</v>
      </c>
      <c r="G12" s="23">
        <f t="shared" si="0"/>
        <v>42</v>
      </c>
      <c r="H12" s="24">
        <f t="shared" si="1"/>
        <v>183</v>
      </c>
      <c r="I12" s="22">
        <v>213</v>
      </c>
      <c r="J12" s="23">
        <f t="shared" si="2"/>
        <v>42</v>
      </c>
      <c r="K12" s="24">
        <f t="shared" si="3"/>
        <v>255</v>
      </c>
      <c r="L12" s="27">
        <f t="shared" si="4"/>
        <v>438</v>
      </c>
      <c r="M12" s="22">
        <v>138</v>
      </c>
      <c r="N12" s="23">
        <f t="shared" si="5"/>
        <v>42</v>
      </c>
      <c r="O12" s="24">
        <f t="shared" si="6"/>
        <v>180</v>
      </c>
      <c r="P12" s="27">
        <f t="shared" si="7"/>
        <v>618</v>
      </c>
      <c r="Q12" s="22">
        <v>145</v>
      </c>
      <c r="R12" s="23">
        <f t="shared" si="8"/>
        <v>42</v>
      </c>
      <c r="S12" s="24">
        <f t="shared" si="9"/>
        <v>187</v>
      </c>
      <c r="T12" s="27">
        <f t="shared" si="10"/>
        <v>805</v>
      </c>
      <c r="U12" s="22">
        <v>169</v>
      </c>
      <c r="V12" s="23">
        <f t="shared" si="11"/>
        <v>42</v>
      </c>
      <c r="W12" s="24">
        <f t="shared" si="12"/>
        <v>211</v>
      </c>
      <c r="X12" s="27">
        <f t="shared" si="13"/>
        <v>1016</v>
      </c>
      <c r="Y12" s="22">
        <v>162</v>
      </c>
      <c r="Z12" s="23">
        <f t="shared" si="14"/>
        <v>42</v>
      </c>
      <c r="AA12" s="24">
        <f t="shared" si="15"/>
        <v>204</v>
      </c>
      <c r="AB12" s="25">
        <f t="shared" si="16"/>
        <v>1220</v>
      </c>
      <c r="AC12" s="26">
        <f aca="true" t="shared" si="19" ref="AC12:AC25">AVERAGE(F12,I12,M12,Q12,U12,Y12)</f>
        <v>161.33333333333334</v>
      </c>
      <c r="AD12" s="15">
        <f t="shared" si="18"/>
        <v>968</v>
      </c>
    </row>
    <row r="13" spans="1:30" ht="12.75">
      <c r="A13" s="19">
        <v>10</v>
      </c>
      <c r="B13" s="20" t="s">
        <v>122</v>
      </c>
      <c r="C13" s="20">
        <v>137</v>
      </c>
      <c r="D13" s="21">
        <v>56</v>
      </c>
      <c r="E13" s="28">
        <v>15</v>
      </c>
      <c r="F13" s="22">
        <v>139</v>
      </c>
      <c r="G13" s="23">
        <f t="shared" si="0"/>
        <v>56</v>
      </c>
      <c r="H13" s="24">
        <f t="shared" si="1"/>
        <v>195</v>
      </c>
      <c r="I13" s="22">
        <v>111</v>
      </c>
      <c r="J13" s="23">
        <f t="shared" si="2"/>
        <v>56</v>
      </c>
      <c r="K13" s="24">
        <f t="shared" si="3"/>
        <v>167</v>
      </c>
      <c r="L13" s="27">
        <f t="shared" si="4"/>
        <v>362</v>
      </c>
      <c r="M13" s="22">
        <v>146</v>
      </c>
      <c r="N13" s="23">
        <f t="shared" si="5"/>
        <v>56</v>
      </c>
      <c r="O13" s="24">
        <f t="shared" si="6"/>
        <v>202</v>
      </c>
      <c r="P13" s="27">
        <f t="shared" si="7"/>
        <v>564</v>
      </c>
      <c r="Q13" s="22">
        <v>183</v>
      </c>
      <c r="R13" s="23">
        <f t="shared" si="8"/>
        <v>56</v>
      </c>
      <c r="S13" s="24">
        <f t="shared" si="9"/>
        <v>239</v>
      </c>
      <c r="T13" s="27">
        <f t="shared" si="10"/>
        <v>803</v>
      </c>
      <c r="U13" s="22">
        <v>179</v>
      </c>
      <c r="V13" s="23">
        <f t="shared" si="11"/>
        <v>56</v>
      </c>
      <c r="W13" s="24">
        <f t="shared" si="12"/>
        <v>235</v>
      </c>
      <c r="X13" s="27">
        <f t="shared" si="13"/>
        <v>1038</v>
      </c>
      <c r="Y13" s="22">
        <v>120</v>
      </c>
      <c r="Z13" s="23">
        <f t="shared" si="14"/>
        <v>56</v>
      </c>
      <c r="AA13" s="24">
        <f t="shared" si="15"/>
        <v>176</v>
      </c>
      <c r="AB13" s="25">
        <f t="shared" si="16"/>
        <v>1214</v>
      </c>
      <c r="AC13" s="26">
        <f t="shared" si="19"/>
        <v>146.33333333333334</v>
      </c>
      <c r="AD13" s="15">
        <f t="shared" si="18"/>
        <v>878</v>
      </c>
    </row>
    <row r="14" spans="1:31" ht="12.75">
      <c r="A14" s="19">
        <v>11</v>
      </c>
      <c r="B14" s="20" t="s">
        <v>128</v>
      </c>
      <c r="C14" s="20">
        <v>131</v>
      </c>
      <c r="D14" s="21">
        <v>62</v>
      </c>
      <c r="E14" s="28">
        <v>19</v>
      </c>
      <c r="F14" s="22">
        <v>92</v>
      </c>
      <c r="G14" s="23">
        <f t="shared" si="0"/>
        <v>62</v>
      </c>
      <c r="H14" s="24">
        <f t="shared" si="1"/>
        <v>154</v>
      </c>
      <c r="I14" s="22">
        <v>146</v>
      </c>
      <c r="J14" s="23">
        <f t="shared" si="2"/>
        <v>62</v>
      </c>
      <c r="K14" s="24">
        <f t="shared" si="3"/>
        <v>208</v>
      </c>
      <c r="L14" s="27">
        <f t="shared" si="4"/>
        <v>362</v>
      </c>
      <c r="M14" s="22">
        <v>142</v>
      </c>
      <c r="N14" s="23">
        <f t="shared" si="5"/>
        <v>62</v>
      </c>
      <c r="O14" s="24">
        <f t="shared" si="6"/>
        <v>204</v>
      </c>
      <c r="P14" s="27">
        <f t="shared" si="7"/>
        <v>566</v>
      </c>
      <c r="Q14" s="22">
        <v>148</v>
      </c>
      <c r="R14" s="23">
        <f t="shared" si="8"/>
        <v>62</v>
      </c>
      <c r="S14" s="24">
        <f t="shared" si="9"/>
        <v>210</v>
      </c>
      <c r="T14" s="27">
        <f t="shared" si="10"/>
        <v>776</v>
      </c>
      <c r="U14" s="22">
        <v>143</v>
      </c>
      <c r="V14" s="23">
        <f t="shared" si="11"/>
        <v>62</v>
      </c>
      <c r="W14" s="24">
        <f t="shared" si="12"/>
        <v>205</v>
      </c>
      <c r="X14" s="27">
        <f t="shared" si="13"/>
        <v>981</v>
      </c>
      <c r="Y14" s="22">
        <v>166</v>
      </c>
      <c r="Z14" s="23">
        <f t="shared" si="14"/>
        <v>62</v>
      </c>
      <c r="AA14" s="24">
        <f t="shared" si="15"/>
        <v>228</v>
      </c>
      <c r="AB14" s="25">
        <f t="shared" si="16"/>
        <v>1209</v>
      </c>
      <c r="AC14" s="26">
        <f t="shared" si="19"/>
        <v>139.5</v>
      </c>
      <c r="AD14" s="15">
        <f t="shared" si="18"/>
        <v>837</v>
      </c>
      <c r="AE14" s="55"/>
    </row>
    <row r="15" spans="1:30" ht="12.75">
      <c r="A15" s="19">
        <v>12</v>
      </c>
      <c r="B15" s="20" t="s">
        <v>130</v>
      </c>
      <c r="C15" s="20">
        <v>155</v>
      </c>
      <c r="D15" s="21">
        <v>40</v>
      </c>
      <c r="E15" s="28">
        <v>22</v>
      </c>
      <c r="F15" s="22">
        <v>172</v>
      </c>
      <c r="G15" s="23">
        <f t="shared" si="0"/>
        <v>40</v>
      </c>
      <c r="H15" s="24">
        <f t="shared" si="1"/>
        <v>212</v>
      </c>
      <c r="I15" s="22">
        <v>138</v>
      </c>
      <c r="J15" s="23">
        <f t="shared" si="2"/>
        <v>40</v>
      </c>
      <c r="K15" s="24">
        <f t="shared" si="3"/>
        <v>178</v>
      </c>
      <c r="L15" s="27">
        <f t="shared" si="4"/>
        <v>390</v>
      </c>
      <c r="M15" s="22">
        <v>157</v>
      </c>
      <c r="N15" s="23">
        <f t="shared" si="5"/>
        <v>40</v>
      </c>
      <c r="O15" s="24">
        <f t="shared" si="6"/>
        <v>197</v>
      </c>
      <c r="P15" s="27">
        <f t="shared" si="7"/>
        <v>587</v>
      </c>
      <c r="Q15" s="22">
        <v>176</v>
      </c>
      <c r="R15" s="23">
        <f t="shared" si="8"/>
        <v>40</v>
      </c>
      <c r="S15" s="24">
        <f t="shared" si="9"/>
        <v>216</v>
      </c>
      <c r="T15" s="27">
        <f t="shared" si="10"/>
        <v>803</v>
      </c>
      <c r="U15" s="22">
        <v>154</v>
      </c>
      <c r="V15" s="23">
        <f t="shared" si="11"/>
        <v>40</v>
      </c>
      <c r="W15" s="24">
        <f t="shared" si="12"/>
        <v>194</v>
      </c>
      <c r="X15" s="27">
        <f t="shared" si="13"/>
        <v>997</v>
      </c>
      <c r="Y15" s="22">
        <v>152</v>
      </c>
      <c r="Z15" s="23">
        <f t="shared" si="14"/>
        <v>40</v>
      </c>
      <c r="AA15" s="24">
        <f t="shared" si="15"/>
        <v>192</v>
      </c>
      <c r="AB15" s="25">
        <f t="shared" si="16"/>
        <v>1189</v>
      </c>
      <c r="AC15" s="26">
        <f t="shared" si="19"/>
        <v>158.16666666666666</v>
      </c>
      <c r="AD15" s="15">
        <f t="shared" si="18"/>
        <v>949</v>
      </c>
    </row>
    <row r="16" spans="1:30" ht="12.75">
      <c r="A16" s="19">
        <v>13</v>
      </c>
      <c r="B16" s="20" t="s">
        <v>144</v>
      </c>
      <c r="C16" s="20">
        <v>173</v>
      </c>
      <c r="D16" s="21">
        <v>24</v>
      </c>
      <c r="E16" s="28">
        <v>6</v>
      </c>
      <c r="F16" s="22">
        <v>234</v>
      </c>
      <c r="G16" s="23">
        <f t="shared" si="0"/>
        <v>24</v>
      </c>
      <c r="H16" s="24">
        <f t="shared" si="1"/>
        <v>258</v>
      </c>
      <c r="I16" s="22">
        <v>160</v>
      </c>
      <c r="J16" s="23">
        <f t="shared" si="2"/>
        <v>24</v>
      </c>
      <c r="K16" s="24">
        <f t="shared" si="3"/>
        <v>184</v>
      </c>
      <c r="L16" s="27">
        <f t="shared" si="4"/>
        <v>442</v>
      </c>
      <c r="M16" s="22">
        <v>167</v>
      </c>
      <c r="N16" s="23">
        <f t="shared" si="5"/>
        <v>24</v>
      </c>
      <c r="O16" s="24">
        <f t="shared" si="6"/>
        <v>191</v>
      </c>
      <c r="P16" s="27">
        <f t="shared" si="7"/>
        <v>633</v>
      </c>
      <c r="Q16" s="22">
        <v>161</v>
      </c>
      <c r="R16" s="23">
        <f t="shared" si="8"/>
        <v>24</v>
      </c>
      <c r="S16" s="24">
        <f t="shared" si="9"/>
        <v>185</v>
      </c>
      <c r="T16" s="27">
        <f t="shared" si="10"/>
        <v>818</v>
      </c>
      <c r="U16" s="22">
        <v>148</v>
      </c>
      <c r="V16" s="23">
        <f t="shared" si="11"/>
        <v>24</v>
      </c>
      <c r="W16" s="24">
        <f t="shared" si="12"/>
        <v>172</v>
      </c>
      <c r="X16" s="27">
        <f t="shared" si="13"/>
        <v>990</v>
      </c>
      <c r="Y16" s="22">
        <v>168</v>
      </c>
      <c r="Z16" s="23">
        <f t="shared" si="14"/>
        <v>24</v>
      </c>
      <c r="AA16" s="24">
        <f t="shared" si="15"/>
        <v>192</v>
      </c>
      <c r="AB16" s="25">
        <f t="shared" si="16"/>
        <v>1182</v>
      </c>
      <c r="AC16" s="26">
        <f t="shared" si="19"/>
        <v>173</v>
      </c>
      <c r="AD16" s="15">
        <f t="shared" si="18"/>
        <v>1038</v>
      </c>
    </row>
    <row r="17" spans="1:30" ht="12.75">
      <c r="A17" s="19">
        <v>14</v>
      </c>
      <c r="B17" s="20" t="s">
        <v>113</v>
      </c>
      <c r="C17" s="20">
        <v>141</v>
      </c>
      <c r="D17" s="21">
        <v>53</v>
      </c>
      <c r="E17" s="28">
        <v>1</v>
      </c>
      <c r="F17" s="22">
        <v>126</v>
      </c>
      <c r="G17" s="23">
        <f t="shared" si="0"/>
        <v>53</v>
      </c>
      <c r="H17" s="24">
        <f t="shared" si="1"/>
        <v>179</v>
      </c>
      <c r="I17" s="22">
        <v>152</v>
      </c>
      <c r="J17" s="23">
        <f t="shared" si="2"/>
        <v>53</v>
      </c>
      <c r="K17" s="24">
        <f t="shared" si="3"/>
        <v>205</v>
      </c>
      <c r="L17" s="27">
        <f t="shared" si="4"/>
        <v>384</v>
      </c>
      <c r="M17" s="22">
        <v>139</v>
      </c>
      <c r="N17" s="23">
        <f t="shared" si="5"/>
        <v>53</v>
      </c>
      <c r="O17" s="24">
        <f t="shared" si="6"/>
        <v>192</v>
      </c>
      <c r="P17" s="27">
        <f t="shared" si="7"/>
        <v>576</v>
      </c>
      <c r="Q17" s="22">
        <v>154</v>
      </c>
      <c r="R17" s="23">
        <f t="shared" si="8"/>
        <v>53</v>
      </c>
      <c r="S17" s="24">
        <f t="shared" si="9"/>
        <v>207</v>
      </c>
      <c r="T17" s="27">
        <f t="shared" si="10"/>
        <v>783</v>
      </c>
      <c r="U17" s="22">
        <v>166</v>
      </c>
      <c r="V17" s="23">
        <f t="shared" si="11"/>
        <v>53</v>
      </c>
      <c r="W17" s="24">
        <f t="shared" si="12"/>
        <v>219</v>
      </c>
      <c r="X17" s="27">
        <f t="shared" si="13"/>
        <v>1002</v>
      </c>
      <c r="Y17" s="22">
        <v>117</v>
      </c>
      <c r="Z17" s="23">
        <f t="shared" si="14"/>
        <v>53</v>
      </c>
      <c r="AA17" s="24">
        <f t="shared" si="15"/>
        <v>170</v>
      </c>
      <c r="AB17" s="25">
        <f t="shared" si="16"/>
        <v>1172</v>
      </c>
      <c r="AC17" s="26">
        <f t="shared" si="19"/>
        <v>142.33333333333334</v>
      </c>
      <c r="AD17" s="15">
        <f t="shared" si="18"/>
        <v>854</v>
      </c>
    </row>
    <row r="18" spans="1:30" ht="12.75">
      <c r="A18" s="19">
        <v>15</v>
      </c>
      <c r="B18" s="20" t="s">
        <v>125</v>
      </c>
      <c r="C18" s="20">
        <v>163</v>
      </c>
      <c r="D18" s="21">
        <v>33</v>
      </c>
      <c r="E18" s="28">
        <v>17</v>
      </c>
      <c r="F18" s="22">
        <v>215</v>
      </c>
      <c r="G18" s="23">
        <f t="shared" si="0"/>
        <v>33</v>
      </c>
      <c r="H18" s="24">
        <f t="shared" si="1"/>
        <v>248</v>
      </c>
      <c r="I18" s="22">
        <v>128</v>
      </c>
      <c r="J18" s="23">
        <f t="shared" si="2"/>
        <v>33</v>
      </c>
      <c r="K18" s="24">
        <f t="shared" si="3"/>
        <v>161</v>
      </c>
      <c r="L18" s="27">
        <f t="shared" si="4"/>
        <v>409</v>
      </c>
      <c r="M18" s="22">
        <v>144</v>
      </c>
      <c r="N18" s="23">
        <f t="shared" si="5"/>
        <v>33</v>
      </c>
      <c r="O18" s="24">
        <f t="shared" si="6"/>
        <v>177</v>
      </c>
      <c r="P18" s="27">
        <f t="shared" si="7"/>
        <v>586</v>
      </c>
      <c r="Q18" s="22">
        <v>127</v>
      </c>
      <c r="R18" s="23">
        <f t="shared" si="8"/>
        <v>33</v>
      </c>
      <c r="S18" s="24">
        <f t="shared" si="9"/>
        <v>160</v>
      </c>
      <c r="T18" s="27">
        <f t="shared" si="10"/>
        <v>746</v>
      </c>
      <c r="U18" s="22">
        <v>192</v>
      </c>
      <c r="V18" s="23">
        <f t="shared" si="11"/>
        <v>33</v>
      </c>
      <c r="W18" s="24">
        <f t="shared" si="12"/>
        <v>225</v>
      </c>
      <c r="X18" s="27">
        <f t="shared" si="13"/>
        <v>971</v>
      </c>
      <c r="Y18" s="22">
        <v>158</v>
      </c>
      <c r="Z18" s="23">
        <f t="shared" si="14"/>
        <v>33</v>
      </c>
      <c r="AA18" s="24">
        <f t="shared" si="15"/>
        <v>191</v>
      </c>
      <c r="AB18" s="25">
        <f t="shared" si="16"/>
        <v>1162</v>
      </c>
      <c r="AC18" s="26">
        <f t="shared" si="19"/>
        <v>160.66666666666666</v>
      </c>
      <c r="AD18" s="15">
        <f t="shared" si="18"/>
        <v>964</v>
      </c>
    </row>
    <row r="19" spans="1:30" ht="12.75">
      <c r="A19" s="19">
        <v>16</v>
      </c>
      <c r="B19" s="20" t="s">
        <v>126</v>
      </c>
      <c r="C19" s="20">
        <v>154</v>
      </c>
      <c r="D19" s="21">
        <v>41</v>
      </c>
      <c r="E19" s="28">
        <v>17</v>
      </c>
      <c r="F19" s="22">
        <v>132</v>
      </c>
      <c r="G19" s="23">
        <f t="shared" si="0"/>
        <v>41</v>
      </c>
      <c r="H19" s="24">
        <f t="shared" si="1"/>
        <v>173</v>
      </c>
      <c r="I19" s="22">
        <v>186</v>
      </c>
      <c r="J19" s="23">
        <f t="shared" si="2"/>
        <v>41</v>
      </c>
      <c r="K19" s="24">
        <f t="shared" si="3"/>
        <v>227</v>
      </c>
      <c r="L19" s="27">
        <f t="shared" si="4"/>
        <v>400</v>
      </c>
      <c r="M19" s="22">
        <v>122</v>
      </c>
      <c r="N19" s="23">
        <f t="shared" si="5"/>
        <v>41</v>
      </c>
      <c r="O19" s="24">
        <f t="shared" si="6"/>
        <v>163</v>
      </c>
      <c r="P19" s="27">
        <f t="shared" si="7"/>
        <v>563</v>
      </c>
      <c r="Q19" s="22">
        <v>149</v>
      </c>
      <c r="R19" s="23">
        <f t="shared" si="8"/>
        <v>41</v>
      </c>
      <c r="S19" s="24">
        <f t="shared" si="9"/>
        <v>190</v>
      </c>
      <c r="T19" s="27">
        <f t="shared" si="10"/>
        <v>753</v>
      </c>
      <c r="U19" s="22">
        <v>169</v>
      </c>
      <c r="V19" s="23">
        <f t="shared" si="11"/>
        <v>41</v>
      </c>
      <c r="W19" s="24">
        <f t="shared" si="12"/>
        <v>210</v>
      </c>
      <c r="X19" s="27">
        <f t="shared" si="13"/>
        <v>963</v>
      </c>
      <c r="Y19" s="22">
        <v>154</v>
      </c>
      <c r="Z19" s="23">
        <f t="shared" si="14"/>
        <v>41</v>
      </c>
      <c r="AA19" s="24">
        <f t="shared" si="15"/>
        <v>195</v>
      </c>
      <c r="AB19" s="25">
        <f t="shared" si="16"/>
        <v>1158</v>
      </c>
      <c r="AC19" s="26">
        <f t="shared" si="19"/>
        <v>152</v>
      </c>
      <c r="AD19" s="15">
        <f t="shared" si="18"/>
        <v>912</v>
      </c>
    </row>
    <row r="20" spans="1:30" ht="12.75">
      <c r="A20" s="19">
        <v>17</v>
      </c>
      <c r="B20" s="20" t="s">
        <v>135</v>
      </c>
      <c r="C20" s="20">
        <v>137</v>
      </c>
      <c r="D20" s="21">
        <v>56</v>
      </c>
      <c r="E20" s="28">
        <v>21</v>
      </c>
      <c r="F20" s="22">
        <v>128</v>
      </c>
      <c r="G20" s="23">
        <f t="shared" si="0"/>
        <v>56</v>
      </c>
      <c r="H20" s="24">
        <f t="shared" si="1"/>
        <v>184</v>
      </c>
      <c r="I20" s="22">
        <v>138</v>
      </c>
      <c r="J20" s="23">
        <f t="shared" si="2"/>
        <v>56</v>
      </c>
      <c r="K20" s="24">
        <f t="shared" si="3"/>
        <v>194</v>
      </c>
      <c r="L20" s="27">
        <f t="shared" si="4"/>
        <v>378</v>
      </c>
      <c r="M20" s="22">
        <v>110</v>
      </c>
      <c r="N20" s="23">
        <f t="shared" si="5"/>
        <v>56</v>
      </c>
      <c r="O20" s="24">
        <f t="shared" si="6"/>
        <v>166</v>
      </c>
      <c r="P20" s="27">
        <f t="shared" si="7"/>
        <v>544</v>
      </c>
      <c r="Q20" s="22">
        <v>144</v>
      </c>
      <c r="R20" s="23">
        <f t="shared" si="8"/>
        <v>56</v>
      </c>
      <c r="S20" s="24">
        <f t="shared" si="9"/>
        <v>200</v>
      </c>
      <c r="T20" s="27">
        <f t="shared" si="10"/>
        <v>744</v>
      </c>
      <c r="U20" s="22">
        <v>154</v>
      </c>
      <c r="V20" s="23">
        <f t="shared" si="11"/>
        <v>56</v>
      </c>
      <c r="W20" s="24">
        <f t="shared" si="12"/>
        <v>210</v>
      </c>
      <c r="X20" s="27">
        <f t="shared" si="13"/>
        <v>954</v>
      </c>
      <c r="Y20" s="22">
        <v>140</v>
      </c>
      <c r="Z20" s="23">
        <f t="shared" si="14"/>
        <v>56</v>
      </c>
      <c r="AA20" s="24">
        <f t="shared" si="15"/>
        <v>196</v>
      </c>
      <c r="AB20" s="25">
        <f t="shared" si="16"/>
        <v>1150</v>
      </c>
      <c r="AC20" s="26">
        <f t="shared" si="19"/>
        <v>135.66666666666666</v>
      </c>
      <c r="AD20" s="15">
        <f t="shared" si="18"/>
        <v>814</v>
      </c>
    </row>
    <row r="21" spans="1:30" ht="12.75">
      <c r="A21" s="19">
        <v>18</v>
      </c>
      <c r="B21" s="20" t="s">
        <v>129</v>
      </c>
      <c r="C21" s="20">
        <v>178</v>
      </c>
      <c r="D21" s="21">
        <v>19</v>
      </c>
      <c r="E21" s="28">
        <v>20</v>
      </c>
      <c r="F21" s="22">
        <v>154</v>
      </c>
      <c r="G21" s="23">
        <f t="shared" si="0"/>
        <v>19</v>
      </c>
      <c r="H21" s="24">
        <f t="shared" si="1"/>
        <v>173</v>
      </c>
      <c r="I21" s="22">
        <v>154</v>
      </c>
      <c r="J21" s="23">
        <f t="shared" si="2"/>
        <v>19</v>
      </c>
      <c r="K21" s="24">
        <f t="shared" si="3"/>
        <v>173</v>
      </c>
      <c r="L21" s="27">
        <f t="shared" si="4"/>
        <v>346</v>
      </c>
      <c r="M21" s="22">
        <v>186</v>
      </c>
      <c r="N21" s="23">
        <f t="shared" si="5"/>
        <v>19</v>
      </c>
      <c r="O21" s="24">
        <f t="shared" si="6"/>
        <v>205</v>
      </c>
      <c r="P21" s="27">
        <f t="shared" si="7"/>
        <v>551</v>
      </c>
      <c r="Q21" s="22">
        <v>171</v>
      </c>
      <c r="R21" s="23">
        <f t="shared" si="8"/>
        <v>19</v>
      </c>
      <c r="S21" s="24">
        <f t="shared" si="9"/>
        <v>190</v>
      </c>
      <c r="T21" s="27">
        <f t="shared" si="10"/>
        <v>741</v>
      </c>
      <c r="U21" s="22">
        <v>193</v>
      </c>
      <c r="V21" s="23">
        <f t="shared" si="11"/>
        <v>19</v>
      </c>
      <c r="W21" s="24">
        <f t="shared" si="12"/>
        <v>212</v>
      </c>
      <c r="X21" s="27">
        <f t="shared" si="13"/>
        <v>953</v>
      </c>
      <c r="Y21" s="22">
        <v>177</v>
      </c>
      <c r="Z21" s="23">
        <f t="shared" si="14"/>
        <v>19</v>
      </c>
      <c r="AA21" s="24">
        <f t="shared" si="15"/>
        <v>196</v>
      </c>
      <c r="AB21" s="25">
        <f t="shared" si="16"/>
        <v>1149</v>
      </c>
      <c r="AC21" s="26">
        <f t="shared" si="19"/>
        <v>172.5</v>
      </c>
      <c r="AD21" s="15">
        <f t="shared" si="18"/>
        <v>1035</v>
      </c>
    </row>
    <row r="22" spans="1:30" ht="12.75">
      <c r="A22" s="19">
        <v>19</v>
      </c>
      <c r="B22" s="20" t="s">
        <v>124</v>
      </c>
      <c r="C22" s="20">
        <v>125</v>
      </c>
      <c r="D22" s="21">
        <v>67</v>
      </c>
      <c r="E22" s="28">
        <v>16</v>
      </c>
      <c r="F22" s="22">
        <v>110</v>
      </c>
      <c r="G22" s="23">
        <f t="shared" si="0"/>
        <v>67</v>
      </c>
      <c r="H22" s="24">
        <f t="shared" si="1"/>
        <v>177</v>
      </c>
      <c r="I22" s="22">
        <v>111</v>
      </c>
      <c r="J22" s="23">
        <f t="shared" si="2"/>
        <v>67</v>
      </c>
      <c r="K22" s="24">
        <f t="shared" si="3"/>
        <v>178</v>
      </c>
      <c r="L22" s="27">
        <f t="shared" si="4"/>
        <v>355</v>
      </c>
      <c r="M22" s="22">
        <v>142</v>
      </c>
      <c r="N22" s="23">
        <f t="shared" si="5"/>
        <v>67</v>
      </c>
      <c r="O22" s="24">
        <f t="shared" si="6"/>
        <v>209</v>
      </c>
      <c r="P22" s="27">
        <f t="shared" si="7"/>
        <v>564</v>
      </c>
      <c r="Q22" s="22">
        <v>148</v>
      </c>
      <c r="R22" s="23">
        <f t="shared" si="8"/>
        <v>67</v>
      </c>
      <c r="S22" s="24">
        <f t="shared" si="9"/>
        <v>215</v>
      </c>
      <c r="T22" s="27">
        <f t="shared" si="10"/>
        <v>779</v>
      </c>
      <c r="U22" s="22">
        <v>127</v>
      </c>
      <c r="V22" s="23">
        <f t="shared" si="11"/>
        <v>67</v>
      </c>
      <c r="W22" s="24">
        <f t="shared" si="12"/>
        <v>194</v>
      </c>
      <c r="X22" s="27">
        <f t="shared" si="13"/>
        <v>973</v>
      </c>
      <c r="Y22" s="22">
        <v>101</v>
      </c>
      <c r="Z22" s="23">
        <f t="shared" si="14"/>
        <v>67</v>
      </c>
      <c r="AA22" s="24">
        <f t="shared" si="15"/>
        <v>168</v>
      </c>
      <c r="AB22" s="25">
        <f t="shared" si="16"/>
        <v>1141</v>
      </c>
      <c r="AC22" s="26">
        <f t="shared" si="19"/>
        <v>123.16666666666667</v>
      </c>
      <c r="AD22" s="15">
        <f t="shared" si="18"/>
        <v>739</v>
      </c>
    </row>
    <row r="23" spans="1:30" ht="12.75">
      <c r="A23" s="19">
        <v>20</v>
      </c>
      <c r="B23" s="20" t="s">
        <v>114</v>
      </c>
      <c r="C23" s="20">
        <v>179</v>
      </c>
      <c r="D23" s="21">
        <v>18</v>
      </c>
      <c r="E23" s="28">
        <v>5</v>
      </c>
      <c r="F23" s="22">
        <v>119</v>
      </c>
      <c r="G23" s="23">
        <f t="shared" si="0"/>
        <v>18</v>
      </c>
      <c r="H23" s="24">
        <f t="shared" si="1"/>
        <v>137</v>
      </c>
      <c r="I23" s="22">
        <v>169</v>
      </c>
      <c r="J23" s="23">
        <f t="shared" si="2"/>
        <v>18</v>
      </c>
      <c r="K23" s="24">
        <f t="shared" si="3"/>
        <v>187</v>
      </c>
      <c r="L23" s="27">
        <f t="shared" si="4"/>
        <v>324</v>
      </c>
      <c r="M23" s="22">
        <v>187</v>
      </c>
      <c r="N23" s="23">
        <f t="shared" si="5"/>
        <v>18</v>
      </c>
      <c r="O23" s="24">
        <f t="shared" si="6"/>
        <v>205</v>
      </c>
      <c r="P23" s="27">
        <f t="shared" si="7"/>
        <v>529</v>
      </c>
      <c r="Q23" s="22">
        <v>200</v>
      </c>
      <c r="R23" s="23">
        <f t="shared" si="8"/>
        <v>18</v>
      </c>
      <c r="S23" s="24">
        <f t="shared" si="9"/>
        <v>218</v>
      </c>
      <c r="T23" s="27">
        <f t="shared" si="10"/>
        <v>747</v>
      </c>
      <c r="U23" s="22">
        <v>202</v>
      </c>
      <c r="V23" s="23">
        <f t="shared" si="11"/>
        <v>18</v>
      </c>
      <c r="W23" s="24">
        <f t="shared" si="12"/>
        <v>220</v>
      </c>
      <c r="X23" s="27">
        <f t="shared" si="13"/>
        <v>967</v>
      </c>
      <c r="Y23" s="22">
        <v>142</v>
      </c>
      <c r="Z23" s="23">
        <f t="shared" si="14"/>
        <v>18</v>
      </c>
      <c r="AA23" s="24">
        <f t="shared" si="15"/>
        <v>160</v>
      </c>
      <c r="AB23" s="25">
        <f t="shared" si="16"/>
        <v>1127</v>
      </c>
      <c r="AC23" s="26">
        <f t="shared" si="19"/>
        <v>169.83333333333334</v>
      </c>
      <c r="AD23" s="15">
        <f t="shared" si="18"/>
        <v>1019</v>
      </c>
    </row>
    <row r="24" spans="1:30" ht="12.75">
      <c r="A24" s="19">
        <v>21</v>
      </c>
      <c r="B24" s="20" t="s">
        <v>118</v>
      </c>
      <c r="C24" s="20">
        <v>159</v>
      </c>
      <c r="D24" s="21">
        <v>36</v>
      </c>
      <c r="E24" s="28">
        <v>12</v>
      </c>
      <c r="F24" s="22">
        <v>157</v>
      </c>
      <c r="G24" s="23">
        <f t="shared" si="0"/>
        <v>36</v>
      </c>
      <c r="H24" s="24">
        <f t="shared" si="1"/>
        <v>193</v>
      </c>
      <c r="I24" s="22">
        <v>166</v>
      </c>
      <c r="J24" s="23">
        <f t="shared" si="2"/>
        <v>36</v>
      </c>
      <c r="K24" s="24">
        <f t="shared" si="3"/>
        <v>202</v>
      </c>
      <c r="L24" s="27">
        <f t="shared" si="4"/>
        <v>395</v>
      </c>
      <c r="M24" s="22">
        <v>147</v>
      </c>
      <c r="N24" s="23">
        <f t="shared" si="5"/>
        <v>36</v>
      </c>
      <c r="O24" s="24">
        <f t="shared" si="6"/>
        <v>183</v>
      </c>
      <c r="P24" s="27">
        <f t="shared" si="7"/>
        <v>578</v>
      </c>
      <c r="Q24" s="22">
        <v>150</v>
      </c>
      <c r="R24" s="23">
        <f t="shared" si="8"/>
        <v>36</v>
      </c>
      <c r="S24" s="24">
        <f t="shared" si="9"/>
        <v>186</v>
      </c>
      <c r="T24" s="27">
        <f t="shared" si="10"/>
        <v>764</v>
      </c>
      <c r="U24" s="22">
        <v>136</v>
      </c>
      <c r="V24" s="23">
        <f t="shared" si="11"/>
        <v>36</v>
      </c>
      <c r="W24" s="24">
        <f t="shared" si="12"/>
        <v>172</v>
      </c>
      <c r="X24" s="27">
        <f t="shared" si="13"/>
        <v>936</v>
      </c>
      <c r="Y24" s="22">
        <v>151</v>
      </c>
      <c r="Z24" s="23">
        <f t="shared" si="14"/>
        <v>36</v>
      </c>
      <c r="AA24" s="24">
        <f t="shared" si="15"/>
        <v>187</v>
      </c>
      <c r="AB24" s="25">
        <f t="shared" si="16"/>
        <v>1123</v>
      </c>
      <c r="AC24" s="26">
        <f t="shared" si="19"/>
        <v>151.16666666666666</v>
      </c>
      <c r="AD24" s="15">
        <f t="shared" si="18"/>
        <v>907</v>
      </c>
    </row>
    <row r="25" spans="1:30" ht="12.75">
      <c r="A25" s="19">
        <v>22</v>
      </c>
      <c r="B25" s="20" t="s">
        <v>112</v>
      </c>
      <c r="C25" s="20">
        <v>147</v>
      </c>
      <c r="D25" s="21">
        <v>47</v>
      </c>
      <c r="E25" s="28">
        <v>24</v>
      </c>
      <c r="F25" s="22">
        <v>130</v>
      </c>
      <c r="G25" s="23">
        <f t="shared" si="0"/>
        <v>47</v>
      </c>
      <c r="H25" s="24">
        <f t="shared" si="1"/>
        <v>177</v>
      </c>
      <c r="I25" s="22">
        <v>151</v>
      </c>
      <c r="J25" s="23">
        <f t="shared" si="2"/>
        <v>47</v>
      </c>
      <c r="K25" s="24">
        <f t="shared" si="3"/>
        <v>198</v>
      </c>
      <c r="L25" s="27">
        <f t="shared" si="4"/>
        <v>375</v>
      </c>
      <c r="M25" s="22">
        <v>156</v>
      </c>
      <c r="N25" s="23">
        <f t="shared" si="5"/>
        <v>47</v>
      </c>
      <c r="O25" s="24">
        <f t="shared" si="6"/>
        <v>203</v>
      </c>
      <c r="P25" s="27">
        <f t="shared" si="7"/>
        <v>578</v>
      </c>
      <c r="Q25" s="22">
        <v>131</v>
      </c>
      <c r="R25" s="23">
        <f t="shared" si="8"/>
        <v>47</v>
      </c>
      <c r="S25" s="24">
        <f t="shared" si="9"/>
        <v>178</v>
      </c>
      <c r="T25" s="27">
        <f t="shared" si="10"/>
        <v>756</v>
      </c>
      <c r="U25" s="22">
        <v>137</v>
      </c>
      <c r="V25" s="23">
        <f t="shared" si="11"/>
        <v>47</v>
      </c>
      <c r="W25" s="24">
        <f t="shared" si="12"/>
        <v>184</v>
      </c>
      <c r="X25" s="27">
        <f t="shared" si="13"/>
        <v>940</v>
      </c>
      <c r="Y25" s="22">
        <v>129</v>
      </c>
      <c r="Z25" s="23">
        <f t="shared" si="14"/>
        <v>47</v>
      </c>
      <c r="AA25" s="24">
        <f t="shared" si="15"/>
        <v>176</v>
      </c>
      <c r="AB25" s="25">
        <f t="shared" si="16"/>
        <v>1116</v>
      </c>
      <c r="AC25" s="26">
        <f t="shared" si="19"/>
        <v>139</v>
      </c>
      <c r="AD25" s="15">
        <f t="shared" si="18"/>
        <v>834</v>
      </c>
    </row>
    <row r="26" spans="1:30" ht="12.75">
      <c r="A26" s="19">
        <v>23</v>
      </c>
      <c r="B26" s="20" t="s">
        <v>110</v>
      </c>
      <c r="C26" s="20">
        <v>172</v>
      </c>
      <c r="D26" s="21">
        <v>25</v>
      </c>
      <c r="E26" s="28">
        <v>23</v>
      </c>
      <c r="F26" s="22">
        <v>154</v>
      </c>
      <c r="G26" s="23">
        <f t="shared" si="0"/>
        <v>25</v>
      </c>
      <c r="H26" s="24">
        <f t="shared" si="1"/>
        <v>179</v>
      </c>
      <c r="I26" s="22">
        <v>164</v>
      </c>
      <c r="J26" s="23">
        <f t="shared" si="2"/>
        <v>25</v>
      </c>
      <c r="K26" s="24">
        <f t="shared" si="3"/>
        <v>189</v>
      </c>
      <c r="L26" s="27">
        <f t="shared" si="4"/>
        <v>368</v>
      </c>
      <c r="M26" s="22">
        <v>167</v>
      </c>
      <c r="N26" s="23">
        <f t="shared" si="5"/>
        <v>25</v>
      </c>
      <c r="O26" s="24">
        <f t="shared" si="6"/>
        <v>192</v>
      </c>
      <c r="P26" s="27">
        <f t="shared" si="7"/>
        <v>560</v>
      </c>
      <c r="Q26" s="22">
        <v>171</v>
      </c>
      <c r="R26" s="23">
        <f t="shared" si="8"/>
        <v>25</v>
      </c>
      <c r="S26" s="24">
        <f t="shared" si="9"/>
        <v>196</v>
      </c>
      <c r="T26" s="27">
        <f t="shared" si="10"/>
        <v>756</v>
      </c>
      <c r="U26" s="22">
        <v>141</v>
      </c>
      <c r="V26" s="23">
        <f t="shared" si="11"/>
        <v>25</v>
      </c>
      <c r="W26" s="24">
        <f t="shared" si="12"/>
        <v>166</v>
      </c>
      <c r="X26" s="27">
        <f t="shared" si="13"/>
        <v>922</v>
      </c>
      <c r="Y26" s="22">
        <v>160</v>
      </c>
      <c r="Z26" s="23">
        <f t="shared" si="14"/>
        <v>25</v>
      </c>
      <c r="AA26" s="24">
        <f t="shared" si="15"/>
        <v>185</v>
      </c>
      <c r="AB26" s="25">
        <f t="shared" si="16"/>
        <v>1107</v>
      </c>
      <c r="AC26" s="26">
        <f>AVERAGE(F26,I26,M26,Q26,U26,Y26)</f>
        <v>159.5</v>
      </c>
      <c r="AD26" s="15">
        <f t="shared" si="18"/>
        <v>957</v>
      </c>
    </row>
    <row r="27" spans="1:30" ht="12.75">
      <c r="A27" s="19">
        <v>24</v>
      </c>
      <c r="B27" s="20" t="s">
        <v>117</v>
      </c>
      <c r="C27" s="20">
        <v>145</v>
      </c>
      <c r="D27" s="21">
        <v>49</v>
      </c>
      <c r="E27" s="28">
        <v>11</v>
      </c>
      <c r="F27" s="22">
        <v>124</v>
      </c>
      <c r="G27" s="23">
        <f t="shared" si="0"/>
        <v>49</v>
      </c>
      <c r="H27" s="24">
        <f t="shared" si="1"/>
        <v>173</v>
      </c>
      <c r="I27" s="22">
        <v>110</v>
      </c>
      <c r="J27" s="23">
        <f t="shared" si="2"/>
        <v>49</v>
      </c>
      <c r="K27" s="24">
        <f t="shared" si="3"/>
        <v>159</v>
      </c>
      <c r="L27" s="27">
        <f t="shared" si="4"/>
        <v>332</v>
      </c>
      <c r="M27" s="22">
        <v>102</v>
      </c>
      <c r="N27" s="23">
        <f t="shared" si="5"/>
        <v>49</v>
      </c>
      <c r="O27" s="24">
        <f t="shared" si="6"/>
        <v>151</v>
      </c>
      <c r="P27" s="27">
        <f t="shared" si="7"/>
        <v>483</v>
      </c>
      <c r="Q27" s="22">
        <v>139</v>
      </c>
      <c r="R27" s="23">
        <f t="shared" si="8"/>
        <v>49</v>
      </c>
      <c r="S27" s="24">
        <f t="shared" si="9"/>
        <v>188</v>
      </c>
      <c r="T27" s="27">
        <f t="shared" si="10"/>
        <v>671</v>
      </c>
      <c r="U27" s="22">
        <v>193</v>
      </c>
      <c r="V27" s="23">
        <f t="shared" si="11"/>
        <v>49</v>
      </c>
      <c r="W27" s="24">
        <f t="shared" si="12"/>
        <v>242</v>
      </c>
      <c r="X27" s="27">
        <f t="shared" si="13"/>
        <v>913</v>
      </c>
      <c r="Y27" s="22">
        <v>137</v>
      </c>
      <c r="Z27" s="23">
        <f t="shared" si="14"/>
        <v>49</v>
      </c>
      <c r="AA27" s="24">
        <f t="shared" si="15"/>
        <v>186</v>
      </c>
      <c r="AB27" s="25">
        <f t="shared" si="16"/>
        <v>1099</v>
      </c>
      <c r="AC27" s="26">
        <f>AVERAGE(F27,I27,M27,Q27,U27,Y27)</f>
        <v>134.16666666666666</v>
      </c>
      <c r="AD27" s="15">
        <f t="shared" si="18"/>
        <v>805</v>
      </c>
    </row>
    <row r="28" spans="1:30" ht="12.75">
      <c r="A28" s="19">
        <v>25</v>
      </c>
      <c r="B28" s="20" t="s">
        <v>111</v>
      </c>
      <c r="C28" s="20">
        <v>183</v>
      </c>
      <c r="D28" s="21">
        <v>15</v>
      </c>
      <c r="E28" s="28">
        <v>23</v>
      </c>
      <c r="F28" s="22">
        <v>152</v>
      </c>
      <c r="G28" s="23">
        <f t="shared" si="0"/>
        <v>15</v>
      </c>
      <c r="H28" s="24">
        <f t="shared" si="1"/>
        <v>167</v>
      </c>
      <c r="I28" s="22">
        <v>236</v>
      </c>
      <c r="J28" s="23">
        <f t="shared" si="2"/>
        <v>15</v>
      </c>
      <c r="K28" s="24">
        <f t="shared" si="3"/>
        <v>251</v>
      </c>
      <c r="L28" s="27">
        <f t="shared" si="4"/>
        <v>418</v>
      </c>
      <c r="M28" s="22">
        <v>199</v>
      </c>
      <c r="N28" s="23">
        <f t="shared" si="5"/>
        <v>15</v>
      </c>
      <c r="O28" s="24">
        <f t="shared" si="6"/>
        <v>214</v>
      </c>
      <c r="P28" s="27">
        <f t="shared" si="7"/>
        <v>632</v>
      </c>
      <c r="Q28" s="22">
        <v>130</v>
      </c>
      <c r="R28" s="23">
        <f t="shared" si="8"/>
        <v>15</v>
      </c>
      <c r="S28" s="24">
        <f t="shared" si="9"/>
        <v>145</v>
      </c>
      <c r="T28" s="27">
        <f t="shared" si="10"/>
        <v>777</v>
      </c>
      <c r="U28" s="22">
        <v>162</v>
      </c>
      <c r="V28" s="23">
        <f t="shared" si="11"/>
        <v>15</v>
      </c>
      <c r="W28" s="24">
        <f t="shared" si="12"/>
        <v>177</v>
      </c>
      <c r="X28" s="27">
        <f t="shared" si="13"/>
        <v>954</v>
      </c>
      <c r="Y28" s="22">
        <v>122</v>
      </c>
      <c r="Z28" s="23">
        <f t="shared" si="14"/>
        <v>15</v>
      </c>
      <c r="AA28" s="24">
        <f t="shared" si="15"/>
        <v>137</v>
      </c>
      <c r="AB28" s="25">
        <f t="shared" si="16"/>
        <v>1091</v>
      </c>
      <c r="AC28" s="26">
        <f>AVERAGE(F28,I28,M28,Q28,U28,Y28)</f>
        <v>166.83333333333334</v>
      </c>
      <c r="AD28" s="15">
        <f t="shared" si="18"/>
        <v>1001</v>
      </c>
    </row>
    <row r="29" spans="1:30" ht="12.75">
      <c r="A29" s="19">
        <v>26</v>
      </c>
      <c r="B29" s="20" t="s">
        <v>147</v>
      </c>
      <c r="C29" s="20">
        <v>159</v>
      </c>
      <c r="D29" s="21">
        <v>36</v>
      </c>
      <c r="E29" s="28">
        <v>20</v>
      </c>
      <c r="F29" s="22">
        <v>126</v>
      </c>
      <c r="G29" s="23">
        <f t="shared" si="0"/>
        <v>36</v>
      </c>
      <c r="H29" s="24">
        <f t="shared" si="1"/>
        <v>162</v>
      </c>
      <c r="I29" s="22">
        <v>109</v>
      </c>
      <c r="J29" s="23">
        <f t="shared" si="2"/>
        <v>36</v>
      </c>
      <c r="K29" s="24">
        <f t="shared" si="3"/>
        <v>145</v>
      </c>
      <c r="L29" s="27">
        <f t="shared" si="4"/>
        <v>307</v>
      </c>
      <c r="M29" s="22">
        <v>115</v>
      </c>
      <c r="N29" s="23">
        <f t="shared" si="5"/>
        <v>36</v>
      </c>
      <c r="O29" s="24">
        <f t="shared" si="6"/>
        <v>151</v>
      </c>
      <c r="P29" s="27">
        <f t="shared" si="7"/>
        <v>458</v>
      </c>
      <c r="Q29" s="22">
        <v>154</v>
      </c>
      <c r="R29" s="23">
        <f t="shared" si="8"/>
        <v>36</v>
      </c>
      <c r="S29" s="24">
        <f t="shared" si="9"/>
        <v>190</v>
      </c>
      <c r="T29" s="27">
        <f t="shared" si="10"/>
        <v>648</v>
      </c>
      <c r="U29" s="22">
        <v>142</v>
      </c>
      <c r="V29" s="23">
        <f t="shared" si="11"/>
        <v>36</v>
      </c>
      <c r="W29" s="24">
        <f t="shared" si="12"/>
        <v>178</v>
      </c>
      <c r="X29" s="27">
        <f t="shared" si="13"/>
        <v>826</v>
      </c>
      <c r="Y29" s="22">
        <v>135</v>
      </c>
      <c r="Z29" s="23">
        <f t="shared" si="14"/>
        <v>36</v>
      </c>
      <c r="AA29" s="24">
        <f t="shared" si="15"/>
        <v>171</v>
      </c>
      <c r="AB29" s="25">
        <f t="shared" si="16"/>
        <v>997</v>
      </c>
      <c r="AC29" s="26">
        <f>AVERAGE(F29,I29,M29,Q29,U29,Y29)</f>
        <v>130.16666666666666</v>
      </c>
      <c r="AD29" s="15">
        <f t="shared" si="18"/>
        <v>781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1">
      <selection activeCell="B18" sqref="B18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5" t="s">
        <v>62</v>
      </c>
      <c r="B1" s="62"/>
      <c r="D1" s="66"/>
      <c r="E1" s="62"/>
      <c r="F1" s="62"/>
      <c r="G1" s="67"/>
      <c r="H1" s="67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87</v>
      </c>
      <c r="C4" s="8">
        <v>20</v>
      </c>
      <c r="D4" s="9">
        <v>241</v>
      </c>
      <c r="E4" s="9">
        <v>205</v>
      </c>
      <c r="F4" s="9">
        <v>247</v>
      </c>
      <c r="G4" s="10">
        <f aca="true" t="shared" si="0" ref="G4:G11">SUM(D4:F4)</f>
        <v>693</v>
      </c>
      <c r="H4" s="11">
        <f aca="true" t="shared" si="1" ref="H4:H11">AVERAGE(D4:F4)</f>
        <v>231</v>
      </c>
    </row>
    <row r="5" spans="1:8" ht="15">
      <c r="A5" s="6">
        <v>2</v>
      </c>
      <c r="B5" s="7" t="s">
        <v>89</v>
      </c>
      <c r="C5" s="8">
        <v>22</v>
      </c>
      <c r="D5" s="9">
        <v>194</v>
      </c>
      <c r="E5" s="9">
        <v>216</v>
      </c>
      <c r="F5" s="9">
        <v>207</v>
      </c>
      <c r="G5" s="10">
        <f t="shared" si="0"/>
        <v>617</v>
      </c>
      <c r="H5" s="11">
        <f t="shared" si="1"/>
        <v>205.66666666666666</v>
      </c>
    </row>
    <row r="6" spans="1:8" ht="15">
      <c r="A6" s="6">
        <v>3</v>
      </c>
      <c r="B6" s="7" t="s">
        <v>144</v>
      </c>
      <c r="C6" s="8">
        <v>6</v>
      </c>
      <c r="D6" s="9">
        <v>234</v>
      </c>
      <c r="E6" s="9">
        <v>160</v>
      </c>
      <c r="F6" s="9">
        <v>167</v>
      </c>
      <c r="G6" s="10">
        <f t="shared" si="0"/>
        <v>561</v>
      </c>
      <c r="H6" s="11">
        <f t="shared" si="1"/>
        <v>187</v>
      </c>
    </row>
    <row r="7" spans="1:8" ht="15">
      <c r="A7" s="6">
        <v>4</v>
      </c>
      <c r="B7" s="7" t="s">
        <v>74</v>
      </c>
      <c r="C7" s="8">
        <v>21</v>
      </c>
      <c r="D7" s="9">
        <v>157</v>
      </c>
      <c r="E7" s="9">
        <v>192</v>
      </c>
      <c r="F7" s="9">
        <v>178</v>
      </c>
      <c r="G7" s="10">
        <f t="shared" si="0"/>
        <v>527</v>
      </c>
      <c r="H7" s="11">
        <f t="shared" si="1"/>
        <v>175.66666666666666</v>
      </c>
    </row>
    <row r="8" spans="1:8" ht="15">
      <c r="A8" s="6">
        <v>5</v>
      </c>
      <c r="B8" s="7" t="s">
        <v>71</v>
      </c>
      <c r="C8" s="8">
        <v>7</v>
      </c>
      <c r="D8" s="9">
        <v>173</v>
      </c>
      <c r="E8" s="9">
        <v>172</v>
      </c>
      <c r="F8" s="9">
        <v>170</v>
      </c>
      <c r="G8" s="10">
        <f t="shared" si="0"/>
        <v>515</v>
      </c>
      <c r="H8" s="11">
        <f t="shared" si="1"/>
        <v>171.66666666666666</v>
      </c>
    </row>
    <row r="9" spans="1:8" ht="15">
      <c r="A9" s="6">
        <v>6</v>
      </c>
      <c r="B9" s="7" t="s">
        <v>114</v>
      </c>
      <c r="C9" s="8">
        <v>5</v>
      </c>
      <c r="D9" s="9">
        <v>119</v>
      </c>
      <c r="E9" s="9">
        <v>169</v>
      </c>
      <c r="F9" s="9">
        <v>187</v>
      </c>
      <c r="G9" s="10">
        <f t="shared" si="0"/>
        <v>475</v>
      </c>
      <c r="H9" s="11">
        <f t="shared" si="1"/>
        <v>158.33333333333334</v>
      </c>
    </row>
    <row r="10" spans="1:8" ht="15">
      <c r="A10" s="6">
        <v>7</v>
      </c>
      <c r="B10" s="7" t="s">
        <v>82</v>
      </c>
      <c r="C10" s="8">
        <v>17</v>
      </c>
      <c r="D10" s="9">
        <v>148</v>
      </c>
      <c r="E10" s="9">
        <v>210</v>
      </c>
      <c r="F10" s="9">
        <v>105</v>
      </c>
      <c r="G10" s="10">
        <f t="shared" si="0"/>
        <v>463</v>
      </c>
      <c r="H10" s="11">
        <f t="shared" si="1"/>
        <v>154.33333333333334</v>
      </c>
    </row>
    <row r="11" spans="1:8" ht="15">
      <c r="A11" s="6">
        <v>8</v>
      </c>
      <c r="B11" s="7" t="s">
        <v>138</v>
      </c>
      <c r="C11" s="8">
        <v>16</v>
      </c>
      <c r="D11" s="9">
        <v>165</v>
      </c>
      <c r="E11" s="9">
        <v>124</v>
      </c>
      <c r="F11" s="9">
        <v>140</v>
      </c>
      <c r="G11" s="10">
        <f t="shared" si="0"/>
        <v>429</v>
      </c>
      <c r="H11" s="11">
        <f t="shared" si="1"/>
        <v>143</v>
      </c>
    </row>
    <row r="14" ht="15">
      <c r="B14" s="2" t="s">
        <v>61</v>
      </c>
    </row>
    <row r="15" ht="15.75" thickBot="1"/>
    <row r="16" spans="1:8" ht="15.75">
      <c r="A16" s="4" t="s">
        <v>0</v>
      </c>
      <c r="B16" s="5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9</v>
      </c>
      <c r="H16" s="5" t="s">
        <v>10</v>
      </c>
    </row>
    <row r="17" spans="1:8" ht="15">
      <c r="A17" s="6">
        <v>1</v>
      </c>
      <c r="B17" s="7" t="s">
        <v>140</v>
      </c>
      <c r="C17" s="12">
        <v>7</v>
      </c>
      <c r="D17" s="9">
        <v>161</v>
      </c>
      <c r="E17" s="9">
        <v>252</v>
      </c>
      <c r="F17" s="9">
        <v>198</v>
      </c>
      <c r="G17" s="10">
        <f aca="true" t="shared" si="2" ref="G17:G23">SUM(D17:F17)</f>
        <v>611</v>
      </c>
      <c r="H17" s="11">
        <f aca="true" t="shared" si="3" ref="H17:H23">AVERAGE(D17:F17)</f>
        <v>203.66666666666666</v>
      </c>
    </row>
    <row r="18" spans="1:8" ht="15">
      <c r="A18" s="6">
        <v>2</v>
      </c>
      <c r="B18" s="7" t="s">
        <v>105</v>
      </c>
      <c r="C18" s="12">
        <v>18</v>
      </c>
      <c r="D18" s="9">
        <v>185</v>
      </c>
      <c r="E18" s="9">
        <v>157</v>
      </c>
      <c r="F18" s="9">
        <v>189</v>
      </c>
      <c r="G18" s="10">
        <f t="shared" si="2"/>
        <v>531</v>
      </c>
      <c r="H18" s="11">
        <f t="shared" si="3"/>
        <v>177</v>
      </c>
    </row>
    <row r="19" spans="1:8" ht="15">
      <c r="A19" s="6">
        <v>3</v>
      </c>
      <c r="B19" s="7" t="s">
        <v>123</v>
      </c>
      <c r="C19" s="12">
        <v>15</v>
      </c>
      <c r="D19" s="9">
        <v>155</v>
      </c>
      <c r="E19" s="9">
        <v>173</v>
      </c>
      <c r="F19" s="9">
        <v>187</v>
      </c>
      <c r="G19" s="10">
        <f t="shared" si="2"/>
        <v>515</v>
      </c>
      <c r="H19" s="11">
        <f t="shared" si="3"/>
        <v>171.66666666666666</v>
      </c>
    </row>
    <row r="20" spans="1:8" ht="15">
      <c r="A20" s="6">
        <v>4</v>
      </c>
      <c r="B20" s="7" t="s">
        <v>141</v>
      </c>
      <c r="C20" s="12">
        <v>9</v>
      </c>
      <c r="D20" s="9">
        <v>188</v>
      </c>
      <c r="E20" s="9">
        <v>174</v>
      </c>
      <c r="F20" s="9">
        <v>138</v>
      </c>
      <c r="G20" s="10">
        <f t="shared" si="2"/>
        <v>500</v>
      </c>
      <c r="H20" s="11">
        <f t="shared" si="3"/>
        <v>166.66666666666666</v>
      </c>
    </row>
    <row r="21" spans="1:8" ht="15">
      <c r="A21" s="6">
        <v>5</v>
      </c>
      <c r="B21" s="7" t="s">
        <v>97</v>
      </c>
      <c r="C21" s="12">
        <v>9</v>
      </c>
      <c r="D21" s="9">
        <v>190</v>
      </c>
      <c r="E21" s="9">
        <v>168</v>
      </c>
      <c r="F21" s="9">
        <v>139</v>
      </c>
      <c r="G21" s="10">
        <f t="shared" si="2"/>
        <v>497</v>
      </c>
      <c r="H21" s="11">
        <f t="shared" si="3"/>
        <v>165.66666666666666</v>
      </c>
    </row>
    <row r="22" spans="1:8" ht="15">
      <c r="A22" s="6">
        <v>6</v>
      </c>
      <c r="B22" s="7" t="s">
        <v>110</v>
      </c>
      <c r="C22" s="12">
        <v>23</v>
      </c>
      <c r="D22" s="9">
        <v>154</v>
      </c>
      <c r="E22" s="9">
        <v>164</v>
      </c>
      <c r="F22" s="9">
        <v>167</v>
      </c>
      <c r="G22" s="10">
        <f t="shared" si="2"/>
        <v>485</v>
      </c>
      <c r="H22" s="11">
        <f t="shared" si="3"/>
        <v>161.66666666666666</v>
      </c>
    </row>
    <row r="23" spans="1:8" ht="15">
      <c r="A23" s="6">
        <v>7</v>
      </c>
      <c r="B23" s="7" t="s">
        <v>102</v>
      </c>
      <c r="C23" s="12">
        <v>16</v>
      </c>
      <c r="D23" s="9">
        <v>193</v>
      </c>
      <c r="E23" s="9">
        <v>147</v>
      </c>
      <c r="F23" s="9">
        <v>144</v>
      </c>
      <c r="G23" s="10">
        <f t="shared" si="2"/>
        <v>484</v>
      </c>
      <c r="H23" s="11">
        <f t="shared" si="3"/>
        <v>161.33333333333334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1">
      <selection activeCell="B16" sqref="B16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65" t="s">
        <v>62</v>
      </c>
      <c r="B1" s="62"/>
      <c r="D1" s="66"/>
      <c r="E1" s="62"/>
      <c r="F1" s="62"/>
      <c r="G1" s="67"/>
      <c r="H1" s="67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74</v>
      </c>
      <c r="C4" s="8">
        <v>21</v>
      </c>
      <c r="D4" s="9">
        <v>221</v>
      </c>
      <c r="E4" s="9">
        <v>171</v>
      </c>
      <c r="F4" s="9">
        <v>183</v>
      </c>
      <c r="G4" s="10">
        <f aca="true" t="shared" si="0" ref="G4:G9">SUM(D4:F4)</f>
        <v>575</v>
      </c>
      <c r="H4" s="11">
        <f aca="true" t="shared" si="1" ref="H4:H9">AVERAGE(D4:F4)</f>
        <v>191.66666666666666</v>
      </c>
    </row>
    <row r="5" spans="1:8" ht="15">
      <c r="A5" s="6">
        <v>2</v>
      </c>
      <c r="B5" s="7" t="s">
        <v>114</v>
      </c>
      <c r="C5" s="8">
        <v>5</v>
      </c>
      <c r="D5" s="9">
        <v>200</v>
      </c>
      <c r="E5" s="9">
        <v>202</v>
      </c>
      <c r="F5" s="9">
        <v>142</v>
      </c>
      <c r="G5" s="10">
        <f t="shared" si="0"/>
        <v>544</v>
      </c>
      <c r="H5" s="11">
        <f t="shared" si="1"/>
        <v>181.33333333333334</v>
      </c>
    </row>
    <row r="6" spans="1:8" ht="15">
      <c r="A6" s="6">
        <v>3</v>
      </c>
      <c r="B6" s="7" t="s">
        <v>82</v>
      </c>
      <c r="C6" s="8">
        <v>17</v>
      </c>
      <c r="D6" s="9">
        <v>176</v>
      </c>
      <c r="E6" s="9">
        <v>183</v>
      </c>
      <c r="F6" s="9">
        <v>170</v>
      </c>
      <c r="G6" s="10">
        <f t="shared" si="0"/>
        <v>529</v>
      </c>
      <c r="H6" s="11">
        <f t="shared" si="1"/>
        <v>176.33333333333334</v>
      </c>
    </row>
    <row r="7" spans="1:8" ht="15">
      <c r="A7" s="6">
        <v>4</v>
      </c>
      <c r="B7" s="7" t="s">
        <v>138</v>
      </c>
      <c r="C7" s="8">
        <v>16</v>
      </c>
      <c r="D7" s="9">
        <v>201</v>
      </c>
      <c r="E7" s="9">
        <v>150</v>
      </c>
      <c r="F7" s="9">
        <v>137</v>
      </c>
      <c r="G7" s="10">
        <f t="shared" si="0"/>
        <v>488</v>
      </c>
      <c r="H7" s="11">
        <f t="shared" si="1"/>
        <v>162.66666666666666</v>
      </c>
    </row>
    <row r="8" spans="1:8" ht="15">
      <c r="A8" s="6">
        <v>5</v>
      </c>
      <c r="B8" s="7" t="s">
        <v>144</v>
      </c>
      <c r="C8" s="8">
        <v>6</v>
      </c>
      <c r="D8" s="9">
        <v>161</v>
      </c>
      <c r="E8" s="9">
        <v>148</v>
      </c>
      <c r="F8" s="9">
        <v>168</v>
      </c>
      <c r="G8" s="10">
        <f t="shared" si="0"/>
        <v>477</v>
      </c>
      <c r="H8" s="11">
        <f t="shared" si="1"/>
        <v>159</v>
      </c>
    </row>
    <row r="9" spans="1:8" ht="15">
      <c r="A9" s="6">
        <v>6</v>
      </c>
      <c r="B9" s="7" t="s">
        <v>71</v>
      </c>
      <c r="C9" s="8">
        <v>7</v>
      </c>
      <c r="D9" s="9">
        <v>140</v>
      </c>
      <c r="E9" s="9">
        <v>176</v>
      </c>
      <c r="F9" s="9">
        <v>141</v>
      </c>
      <c r="G9" s="10">
        <f t="shared" si="0"/>
        <v>457</v>
      </c>
      <c r="H9" s="11">
        <f t="shared" si="1"/>
        <v>152.33333333333334</v>
      </c>
    </row>
    <row r="12" ht="15">
      <c r="B12" s="2" t="s">
        <v>61</v>
      </c>
    </row>
    <row r="13" ht="15.75" thickBot="1"/>
    <row r="14" spans="1:8" ht="15.75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9</v>
      </c>
      <c r="H14" s="5" t="s">
        <v>10</v>
      </c>
    </row>
    <row r="15" spans="1:9" ht="15">
      <c r="A15" s="6">
        <v>1</v>
      </c>
      <c r="B15" s="7" t="s">
        <v>102</v>
      </c>
      <c r="C15" s="12">
        <v>16</v>
      </c>
      <c r="D15" s="9">
        <v>172</v>
      </c>
      <c r="E15" s="9">
        <v>201</v>
      </c>
      <c r="F15" s="9">
        <v>156</v>
      </c>
      <c r="G15" s="10">
        <f>SUM(D15:F15)</f>
        <v>529</v>
      </c>
      <c r="H15" s="11">
        <f>AVERAGE(D15:F15)</f>
        <v>176.33333333333334</v>
      </c>
      <c r="I15" s="2">
        <v>224</v>
      </c>
    </row>
    <row r="16" spans="1:9" ht="15">
      <c r="A16" s="6">
        <v>2</v>
      </c>
      <c r="B16" s="7" t="s">
        <v>97</v>
      </c>
      <c r="C16" s="12">
        <v>9</v>
      </c>
      <c r="D16" s="9">
        <v>161</v>
      </c>
      <c r="E16" s="9">
        <v>206</v>
      </c>
      <c r="F16" s="9">
        <v>162</v>
      </c>
      <c r="G16" s="10">
        <f>SUM(D16:F16)</f>
        <v>529</v>
      </c>
      <c r="H16" s="11">
        <f>AVERAGE(D16:F16)</f>
        <v>176.33333333333334</v>
      </c>
      <c r="I16" s="2">
        <v>190</v>
      </c>
    </row>
    <row r="17" spans="1:8" ht="15">
      <c r="A17" s="6">
        <v>3</v>
      </c>
      <c r="B17" s="7" t="s">
        <v>123</v>
      </c>
      <c r="C17" s="12">
        <v>15</v>
      </c>
      <c r="D17" s="9">
        <v>169</v>
      </c>
      <c r="E17" s="9">
        <v>158</v>
      </c>
      <c r="F17" s="9">
        <v>175</v>
      </c>
      <c r="G17" s="10">
        <f>SUM(D17:F17)</f>
        <v>502</v>
      </c>
      <c r="H17" s="11">
        <f>AVERAGE(D17:F17)</f>
        <v>167.33333333333334</v>
      </c>
    </row>
    <row r="18" spans="1:8" ht="15">
      <c r="A18" s="6">
        <v>4</v>
      </c>
      <c r="B18" s="7" t="s">
        <v>105</v>
      </c>
      <c r="C18" s="12">
        <v>18</v>
      </c>
      <c r="D18" s="9">
        <v>181</v>
      </c>
      <c r="E18" s="9">
        <v>166</v>
      </c>
      <c r="F18" s="9">
        <v>128</v>
      </c>
      <c r="G18" s="10">
        <f>SUM(D18:F18)</f>
        <v>475</v>
      </c>
      <c r="H18" s="11">
        <f>AVERAGE(D18:F18)</f>
        <v>158.33333333333334</v>
      </c>
    </row>
    <row r="19" spans="1:8" ht="15">
      <c r="A19" s="6">
        <v>5</v>
      </c>
      <c r="B19" s="7" t="s">
        <v>110</v>
      </c>
      <c r="C19" s="12">
        <v>23</v>
      </c>
      <c r="D19" s="9">
        <v>171</v>
      </c>
      <c r="E19" s="9">
        <v>141</v>
      </c>
      <c r="F19" s="9">
        <v>160</v>
      </c>
      <c r="G19" s="10">
        <f>SUM(D19:F19)</f>
        <v>472</v>
      </c>
      <c r="H19" s="11">
        <f>AVERAGE(D19:F19)</f>
        <v>157.33333333333334</v>
      </c>
    </row>
  </sheetData>
  <sheetProtection/>
  <mergeCells count="3">
    <mergeCell ref="A1:B1"/>
    <mergeCell ref="D1:F1"/>
    <mergeCell ref="G1:H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D1">
      <selection activeCell="M15" activeCellId="2" sqref="G11 J8 M15"/>
    </sheetView>
  </sheetViews>
  <sheetFormatPr defaultColWidth="9.140625" defaultRowHeight="12.75"/>
  <sheetData>
    <row r="1" spans="20:23" ht="12.75">
      <c r="T1" s="34">
        <f>F44</f>
        <v>0</v>
      </c>
      <c r="U1" s="34" t="str">
        <f>Boys!B6</f>
        <v>Sebastian Beth</v>
      </c>
      <c r="V1" s="34"/>
      <c r="W1" s="49" t="s">
        <v>30</v>
      </c>
    </row>
    <row r="2" spans="1:20" ht="12.75">
      <c r="A2" s="34" t="s">
        <v>26</v>
      </c>
      <c r="B2" s="72" t="str">
        <f>Boys!B4</f>
        <v>Billy Hibbard</v>
      </c>
      <c r="C2" s="72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351</v>
      </c>
      <c r="R3" s="72" t="str">
        <f>U1</f>
        <v>Sebastian Beth</v>
      </c>
      <c r="S3" s="83"/>
      <c r="T3" s="47"/>
    </row>
    <row r="4" spans="1:21" ht="12.75">
      <c r="A4" s="76" t="s">
        <v>48</v>
      </c>
      <c r="B4" s="76"/>
      <c r="C4" s="76"/>
      <c r="D4" s="31"/>
      <c r="E4" s="74" t="str">
        <f>B2</f>
        <v>Billy Hibbard</v>
      </c>
      <c r="F4" s="72"/>
      <c r="G4" s="29">
        <f>N32</f>
        <v>420</v>
      </c>
      <c r="Q4" s="47"/>
      <c r="T4" s="78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148</v>
      </c>
      <c r="C6" s="72"/>
      <c r="D6" s="36">
        <f>F33</f>
        <v>0</v>
      </c>
      <c r="G6" s="31"/>
      <c r="Q6" s="47"/>
      <c r="T6" s="46">
        <f>F45</f>
        <v>0</v>
      </c>
      <c r="U6" s="57" t="s">
        <v>148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152</v>
      </c>
      <c r="F8" s="62"/>
      <c r="G8" s="31"/>
      <c r="H8" s="77" t="s">
        <v>89</v>
      </c>
      <c r="I8" s="72"/>
      <c r="J8" s="29">
        <f>N46</f>
        <v>450</v>
      </c>
      <c r="N8" s="34">
        <f>N49</f>
        <v>365</v>
      </c>
      <c r="O8" s="73" t="s">
        <v>78</v>
      </c>
      <c r="P8" s="83"/>
      <c r="Q8" s="84" t="s">
        <v>155</v>
      </c>
      <c r="R8" s="62"/>
      <c r="T8" s="34">
        <f>F47</f>
        <v>0</v>
      </c>
      <c r="U8" s="34" t="str">
        <f>Boys!B9</f>
        <v>Dylan Shafel</v>
      </c>
      <c r="V8" s="34"/>
      <c r="W8" s="49" t="s">
        <v>31</v>
      </c>
    </row>
    <row r="9" spans="1:20" ht="12.75">
      <c r="A9" s="34" t="s">
        <v>27</v>
      </c>
      <c r="B9" s="72" t="str">
        <f>Boys!B11</f>
        <v>Mason Peterson</v>
      </c>
      <c r="C9" s="72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5" t="s">
        <v>60</v>
      </c>
      <c r="B11" s="76"/>
      <c r="C11" s="76"/>
      <c r="D11" s="31"/>
      <c r="E11" s="74" t="str">
        <f>B9</f>
        <v>Mason Peterson</v>
      </c>
      <c r="F11" s="72"/>
      <c r="G11" s="32">
        <f>N33</f>
        <v>454</v>
      </c>
      <c r="J11" s="31"/>
      <c r="N11" s="47"/>
      <c r="Q11" s="47"/>
      <c r="T11" s="80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N39</f>
        <v>427</v>
      </c>
      <c r="R12" s="72" t="str">
        <f>U8</f>
        <v>Dylan Shafel</v>
      </c>
      <c r="S12" s="83"/>
      <c r="T12" s="47"/>
      <c r="W12" s="45"/>
    </row>
    <row r="13" spans="1:23" ht="12.75">
      <c r="A13" s="34" t="s">
        <v>51</v>
      </c>
      <c r="B13" s="73" t="s">
        <v>148</v>
      </c>
      <c r="C13" s="72"/>
      <c r="D13" s="36">
        <f>F36</f>
        <v>0</v>
      </c>
      <c r="J13" s="31"/>
      <c r="N13" s="47"/>
      <c r="T13" s="46">
        <f>F48</f>
        <v>0</v>
      </c>
      <c r="U13" s="57" t="s">
        <v>148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150</v>
      </c>
      <c r="I15" s="62"/>
      <c r="J15" s="31"/>
      <c r="K15" s="77" t="s">
        <v>89</v>
      </c>
      <c r="L15" s="72"/>
      <c r="M15" s="34">
        <f>N54</f>
        <v>378</v>
      </c>
      <c r="N15" s="84" t="s">
        <v>151</v>
      </c>
      <c r="O15" s="62"/>
      <c r="T15" s="34">
        <f>F50</f>
        <v>0</v>
      </c>
      <c r="U15" s="34" t="str">
        <f>Boys!B10</f>
        <v>Ryan Winters</v>
      </c>
      <c r="V15" s="34"/>
      <c r="W15" s="49" t="s">
        <v>33</v>
      </c>
    </row>
    <row r="16" spans="1:20" ht="12.75">
      <c r="A16" s="34" t="s">
        <v>29</v>
      </c>
      <c r="B16" s="72" t="str">
        <f>Boys!B8</f>
        <v>Ty Peterson</v>
      </c>
      <c r="C16" s="72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149</v>
      </c>
      <c r="L17" s="82"/>
      <c r="M17" s="82"/>
      <c r="N17" s="47"/>
      <c r="Q17" s="34">
        <f>N41</f>
        <v>416</v>
      </c>
      <c r="R17" s="72" t="str">
        <f>U15</f>
        <v>Ryan Winters</v>
      </c>
      <c r="S17" s="83"/>
      <c r="T17" s="47"/>
    </row>
    <row r="18" spans="1:21" ht="12.75">
      <c r="A18" s="75" t="s">
        <v>60</v>
      </c>
      <c r="B18" s="76"/>
      <c r="C18" s="76"/>
      <c r="D18" s="31"/>
      <c r="E18" s="74" t="str">
        <f>B16</f>
        <v>Ty Peterson</v>
      </c>
      <c r="F18" s="72"/>
      <c r="G18" s="29">
        <f>N35</f>
        <v>389</v>
      </c>
      <c r="J18" s="31"/>
      <c r="N18" s="47"/>
      <c r="Q18" s="47"/>
      <c r="T18" s="80" t="s">
        <v>48</v>
      </c>
      <c r="U18" s="62"/>
    </row>
    <row r="19" spans="1:20" ht="12.75">
      <c r="A19" s="33"/>
      <c r="B19" s="33"/>
      <c r="C19" s="33"/>
      <c r="D19" s="31"/>
      <c r="G19" s="30"/>
      <c r="J19" s="31"/>
      <c r="K19" s="77" t="s">
        <v>84</v>
      </c>
      <c r="L19" s="72"/>
      <c r="M19" s="36">
        <f>N55</f>
        <v>442</v>
      </c>
      <c r="N19" s="47"/>
      <c r="Q19" s="47"/>
      <c r="T19" s="47"/>
    </row>
    <row r="20" spans="1:23" ht="12.75">
      <c r="A20" s="34" t="s">
        <v>55</v>
      </c>
      <c r="B20" s="73" t="s">
        <v>148</v>
      </c>
      <c r="C20" s="72"/>
      <c r="D20" s="36">
        <f>F39</f>
        <v>0</v>
      </c>
      <c r="G20" s="31"/>
      <c r="J20" s="31"/>
      <c r="N20" s="47"/>
      <c r="Q20" s="47"/>
      <c r="T20" s="46">
        <f>F51</f>
        <v>0</v>
      </c>
      <c r="U20" s="57" t="s">
        <v>148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153</v>
      </c>
      <c r="F22" s="62"/>
      <c r="G22" s="31"/>
      <c r="H22" s="77" t="s">
        <v>87</v>
      </c>
      <c r="I22" s="72"/>
      <c r="J22" s="32">
        <f>N47</f>
        <v>357</v>
      </c>
      <c r="N22" s="46">
        <f>N50</f>
        <v>433</v>
      </c>
      <c r="O22" s="73" t="s">
        <v>84</v>
      </c>
      <c r="P22" s="83"/>
      <c r="Q22" s="84" t="s">
        <v>154</v>
      </c>
      <c r="R22" s="62"/>
      <c r="T22" s="34">
        <f>F53</f>
        <v>0</v>
      </c>
      <c r="U22" s="34" t="str">
        <f>Boys!B5</f>
        <v>Michael Martell</v>
      </c>
      <c r="V22" s="34"/>
      <c r="W22" s="49" t="s">
        <v>32</v>
      </c>
    </row>
    <row r="23" spans="1:20" ht="12.75">
      <c r="A23" s="34" t="s">
        <v>28</v>
      </c>
      <c r="B23" s="72" t="str">
        <f>Boys!B7</f>
        <v>Jacob Dunnum</v>
      </c>
      <c r="C23" s="72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5" t="s">
        <v>84</v>
      </c>
      <c r="L24" s="85"/>
      <c r="M24" s="85"/>
      <c r="Q24" s="47"/>
      <c r="T24" s="47"/>
    </row>
    <row r="25" spans="1:21" ht="12.75">
      <c r="A25" s="76" t="s">
        <v>60</v>
      </c>
      <c r="B25" s="76"/>
      <c r="C25" s="76"/>
      <c r="D25" s="31"/>
      <c r="E25" s="74" t="str">
        <f>B23</f>
        <v>Jacob Dunnum</v>
      </c>
      <c r="F25" s="72"/>
      <c r="G25" s="32">
        <f>N36</f>
        <v>383</v>
      </c>
      <c r="Q25" s="46">
        <f>N42</f>
        <v>475</v>
      </c>
      <c r="R25" s="72" t="str">
        <f>U22</f>
        <v>Michael Martell</v>
      </c>
      <c r="S25" s="83"/>
      <c r="T25" s="78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">
        <v>148</v>
      </c>
      <c r="C27" s="72"/>
      <c r="D27" s="36">
        <f>F42</f>
        <v>0</v>
      </c>
      <c r="T27" s="46">
        <f>F54</f>
        <v>0</v>
      </c>
      <c r="U27" s="57" t="s">
        <v>148</v>
      </c>
      <c r="V27" s="34"/>
      <c r="W27" s="49" t="s">
        <v>52</v>
      </c>
    </row>
    <row r="30" spans="1:14" ht="12.75">
      <c r="A30" s="79" t="s">
        <v>49</v>
      </c>
      <c r="B30" s="62"/>
      <c r="C30" s="62"/>
      <c r="D30" s="62"/>
      <c r="E30" s="62"/>
      <c r="F30" s="62"/>
      <c r="I30" s="79" t="s">
        <v>58</v>
      </c>
      <c r="J30" s="79"/>
      <c r="K30" s="79"/>
      <c r="L30" s="79"/>
      <c r="M30" s="79"/>
      <c r="N30" s="79"/>
    </row>
    <row r="32" spans="1:14" ht="12.75">
      <c r="A32" t="s">
        <v>26</v>
      </c>
      <c r="B32" s="62" t="str">
        <f>B2</f>
        <v>Billy Hibbard</v>
      </c>
      <c r="C32" s="62"/>
      <c r="F32">
        <f>D32+E32</f>
        <v>0</v>
      </c>
      <c r="I32" s="62" t="str">
        <f>E4</f>
        <v>Billy Hibbard</v>
      </c>
      <c r="J32" s="62"/>
      <c r="K32" s="62"/>
      <c r="L32">
        <v>196</v>
      </c>
      <c r="M32">
        <v>224</v>
      </c>
      <c r="N32">
        <f>L32+M32</f>
        <v>420</v>
      </c>
    </row>
    <row r="33" spans="1:14" ht="12.75">
      <c r="A33" t="s">
        <v>50</v>
      </c>
      <c r="B33" s="62" t="str">
        <f>B6</f>
        <v>BYE</v>
      </c>
      <c r="C33" s="62"/>
      <c r="F33">
        <f>D33+E33</f>
        <v>0</v>
      </c>
      <c r="I33" s="62" t="str">
        <f>E11</f>
        <v>Mason Peterson</v>
      </c>
      <c r="J33" s="62"/>
      <c r="K33" s="62"/>
      <c r="L33">
        <v>234</v>
      </c>
      <c r="M33">
        <v>220</v>
      </c>
      <c r="N33">
        <f>L33+M33</f>
        <v>454</v>
      </c>
    </row>
    <row r="35" spans="1:14" ht="12.75">
      <c r="A35" t="s">
        <v>27</v>
      </c>
      <c r="B35" s="62" t="str">
        <f>B9</f>
        <v>Mason Peterson</v>
      </c>
      <c r="C35" s="62"/>
      <c r="F35">
        <f aca="true" t="shared" si="0" ref="F35:F54">D35+E35</f>
        <v>0</v>
      </c>
      <c r="I35" s="62" t="str">
        <f>E18</f>
        <v>Ty Peterson</v>
      </c>
      <c r="J35" s="62"/>
      <c r="K35" s="62"/>
      <c r="L35">
        <v>204</v>
      </c>
      <c r="M35">
        <v>185</v>
      </c>
      <c r="N35">
        <f>L35+M35</f>
        <v>389</v>
      </c>
    </row>
    <row r="36" spans="1:14" ht="12.75">
      <c r="A36" t="s">
        <v>51</v>
      </c>
      <c r="B36" s="62" t="str">
        <f>B13</f>
        <v>BYE</v>
      </c>
      <c r="C36" s="62"/>
      <c r="F36">
        <f t="shared" si="0"/>
        <v>0</v>
      </c>
      <c r="I36" s="62" t="str">
        <f>E25</f>
        <v>Jacob Dunnum</v>
      </c>
      <c r="J36" s="62"/>
      <c r="K36" s="62"/>
      <c r="L36">
        <v>162</v>
      </c>
      <c r="M36">
        <v>221</v>
      </c>
      <c r="N36">
        <f>L36+M36</f>
        <v>383</v>
      </c>
    </row>
    <row r="38" spans="1:14" ht="12.75">
      <c r="A38" t="s">
        <v>29</v>
      </c>
      <c r="B38" s="62" t="str">
        <f>B16</f>
        <v>Ty Peterson</v>
      </c>
      <c r="C38" s="62"/>
      <c r="F38">
        <f t="shared" si="0"/>
        <v>0</v>
      </c>
      <c r="I38" s="86" t="str">
        <f>R3</f>
        <v>Sebastian Beth</v>
      </c>
      <c r="J38" s="86"/>
      <c r="K38" s="86"/>
      <c r="L38" s="51">
        <v>180</v>
      </c>
      <c r="M38" s="51">
        <v>171</v>
      </c>
      <c r="N38">
        <f>L38+M38</f>
        <v>351</v>
      </c>
    </row>
    <row r="39" spans="1:14" ht="12.75">
      <c r="A39" t="s">
        <v>55</v>
      </c>
      <c r="B39" s="62" t="str">
        <f>B20</f>
        <v>BYE</v>
      </c>
      <c r="C39" s="62"/>
      <c r="F39">
        <f t="shared" si="0"/>
        <v>0</v>
      </c>
      <c r="I39" s="62" t="str">
        <f>R12</f>
        <v>Dylan Shafel</v>
      </c>
      <c r="J39" s="62"/>
      <c r="K39" s="62"/>
      <c r="L39" s="56">
        <v>224</v>
      </c>
      <c r="M39" s="56">
        <v>203</v>
      </c>
      <c r="N39">
        <f>L39+M39</f>
        <v>427</v>
      </c>
    </row>
    <row r="40" spans="9:11" ht="12.75">
      <c r="I40" s="62"/>
      <c r="J40" s="62"/>
      <c r="K40" s="62"/>
    </row>
    <row r="41" spans="1:14" ht="12.75">
      <c r="A41" t="s">
        <v>28</v>
      </c>
      <c r="B41" s="62" t="str">
        <f>B23</f>
        <v>Jacob Dunnum</v>
      </c>
      <c r="C41" s="62"/>
      <c r="F41">
        <f t="shared" si="0"/>
        <v>0</v>
      </c>
      <c r="I41" s="62" t="str">
        <f>R17</f>
        <v>Ryan Winters</v>
      </c>
      <c r="J41" s="62"/>
      <c r="K41" s="62"/>
      <c r="L41">
        <v>193</v>
      </c>
      <c r="M41">
        <v>223</v>
      </c>
      <c r="N41">
        <f>L41+M41</f>
        <v>416</v>
      </c>
    </row>
    <row r="42" spans="1:14" ht="12.75">
      <c r="A42" t="s">
        <v>54</v>
      </c>
      <c r="B42" s="62" t="str">
        <f>B27</f>
        <v>BYE</v>
      </c>
      <c r="C42" s="62"/>
      <c r="F42">
        <f t="shared" si="0"/>
        <v>0</v>
      </c>
      <c r="I42" s="62" t="str">
        <f>R25</f>
        <v>Michael Martell</v>
      </c>
      <c r="J42" s="62"/>
      <c r="K42" s="62"/>
      <c r="L42">
        <v>196</v>
      </c>
      <c r="M42">
        <v>279</v>
      </c>
      <c r="N42">
        <f>L42+M42</f>
        <v>475</v>
      </c>
    </row>
    <row r="44" spans="1:12" ht="12.75">
      <c r="A44" t="s">
        <v>30</v>
      </c>
      <c r="B44" t="str">
        <f>U1</f>
        <v>Sebastian Beth</v>
      </c>
      <c r="F44">
        <f t="shared" si="0"/>
        <v>0</v>
      </c>
      <c r="K44" s="79" t="s">
        <v>59</v>
      </c>
      <c r="L44" s="79"/>
    </row>
    <row r="45" spans="1:6" ht="12.75">
      <c r="A45" t="s">
        <v>53</v>
      </c>
      <c r="B45" t="str">
        <f>U6</f>
        <v>BYE</v>
      </c>
      <c r="F45">
        <f t="shared" si="0"/>
        <v>0</v>
      </c>
    </row>
    <row r="46" spans="9:14" ht="12.75">
      <c r="I46" s="62" t="str">
        <f>H8</f>
        <v>Mason Peterson</v>
      </c>
      <c r="J46" s="62"/>
      <c r="K46" s="62"/>
      <c r="L46">
        <v>196</v>
      </c>
      <c r="M46">
        <v>254</v>
      </c>
      <c r="N46">
        <f>L46+M46</f>
        <v>450</v>
      </c>
    </row>
    <row r="47" spans="1:14" ht="12.75">
      <c r="A47" t="s">
        <v>31</v>
      </c>
      <c r="B47" t="str">
        <f>U8</f>
        <v>Dylan Shafel</v>
      </c>
      <c r="F47">
        <f t="shared" si="0"/>
        <v>0</v>
      </c>
      <c r="I47" s="62" t="str">
        <f>H22</f>
        <v>Ty Peterson</v>
      </c>
      <c r="J47" s="62"/>
      <c r="K47" s="62"/>
      <c r="L47">
        <v>187</v>
      </c>
      <c r="M47">
        <v>170</v>
      </c>
      <c r="N47">
        <f>L47+M47</f>
        <v>357</v>
      </c>
    </row>
    <row r="48" spans="1:6" ht="12.75">
      <c r="A48" t="s">
        <v>56</v>
      </c>
      <c r="B48" t="str">
        <f>U13</f>
        <v>BYE</v>
      </c>
      <c r="F48">
        <f t="shared" si="0"/>
        <v>0</v>
      </c>
    </row>
    <row r="49" spans="9:14" ht="12.75">
      <c r="I49" s="62" t="str">
        <f>O8</f>
        <v>Dylan Shafel</v>
      </c>
      <c r="J49" s="62"/>
      <c r="K49" s="62"/>
      <c r="L49">
        <v>182</v>
      </c>
      <c r="M49">
        <v>183</v>
      </c>
      <c r="N49">
        <f>L49+M49</f>
        <v>365</v>
      </c>
    </row>
    <row r="50" spans="1:14" ht="12.75">
      <c r="A50" t="s">
        <v>33</v>
      </c>
      <c r="B50" t="str">
        <f>U15</f>
        <v>Ryan Winters</v>
      </c>
      <c r="F50">
        <f t="shared" si="0"/>
        <v>0</v>
      </c>
      <c r="I50" s="62" t="str">
        <f>O22</f>
        <v>Michael Martell</v>
      </c>
      <c r="J50" s="62"/>
      <c r="K50" s="62"/>
      <c r="L50">
        <v>214</v>
      </c>
      <c r="M50">
        <v>219</v>
      </c>
      <c r="N50">
        <f>L50+M50</f>
        <v>433</v>
      </c>
    </row>
    <row r="51" spans="1:6" ht="12.75">
      <c r="A51" t="s">
        <v>57</v>
      </c>
      <c r="B51" t="str">
        <f>U20</f>
        <v>BYE</v>
      </c>
      <c r="F51">
        <f t="shared" si="0"/>
        <v>0</v>
      </c>
    </row>
    <row r="52" spans="11:12" ht="12.75">
      <c r="K52" s="79" t="s">
        <v>35</v>
      </c>
      <c r="L52" s="79"/>
    </row>
    <row r="53" spans="1:6" ht="12.75">
      <c r="A53" t="s">
        <v>32</v>
      </c>
      <c r="B53" t="str">
        <f>U22</f>
        <v>Michael Martell</v>
      </c>
      <c r="F53">
        <f t="shared" si="0"/>
        <v>0</v>
      </c>
    </row>
    <row r="54" spans="1:14" ht="12.75">
      <c r="A54" t="s">
        <v>52</v>
      </c>
      <c r="B54" t="str">
        <f>U27</f>
        <v>BYE</v>
      </c>
      <c r="F54">
        <f t="shared" si="0"/>
        <v>0</v>
      </c>
      <c r="I54" s="62" t="str">
        <f>K15</f>
        <v>Mason Peterson</v>
      </c>
      <c r="J54" s="62"/>
      <c r="K54" s="62"/>
      <c r="L54">
        <v>186</v>
      </c>
      <c r="M54">
        <v>192</v>
      </c>
      <c r="N54">
        <f>L54+M54</f>
        <v>378</v>
      </c>
    </row>
    <row r="55" spans="9:14" ht="12.75">
      <c r="I55" s="62" t="str">
        <f>K19</f>
        <v>Michael Martell</v>
      </c>
      <c r="J55" s="62"/>
      <c r="K55" s="62"/>
      <c r="L55">
        <v>258</v>
      </c>
      <c r="M55">
        <v>184</v>
      </c>
      <c r="N55">
        <f>L55+M55</f>
        <v>442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1">
      <selection activeCell="J8" activeCellId="1" sqref="G11 J8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Carlene Beyer</v>
      </c>
      <c r="V1" s="34"/>
      <c r="W1" s="49" t="s">
        <v>30</v>
      </c>
    </row>
    <row r="2" spans="1:20" ht="12.75">
      <c r="A2" s="34" t="s">
        <v>26</v>
      </c>
      <c r="B2" s="72" t="str">
        <f>Girls!B4</f>
        <v>Taylor Purgett</v>
      </c>
      <c r="C2" s="72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420</v>
      </c>
      <c r="R3" s="72" t="str">
        <f>U1</f>
        <v>Carlene Beyer</v>
      </c>
      <c r="S3" s="83"/>
      <c r="T3" s="47"/>
    </row>
    <row r="4" spans="1:21" ht="12.75">
      <c r="A4" s="76" t="s">
        <v>48</v>
      </c>
      <c r="B4" s="76"/>
      <c r="C4" s="76"/>
      <c r="D4" s="31"/>
      <c r="E4" s="74" t="str">
        <f>B2</f>
        <v>Taylor Purgett</v>
      </c>
      <c r="F4" s="72"/>
      <c r="G4" s="29">
        <f>N32</f>
        <v>343</v>
      </c>
      <c r="Q4" s="47"/>
      <c r="T4" s="78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148</v>
      </c>
      <c r="C6" s="72"/>
      <c r="D6" s="36">
        <f>F33</f>
        <v>0</v>
      </c>
      <c r="G6" s="31"/>
      <c r="Q6" s="47"/>
      <c r="T6" s="46">
        <f>F45</f>
        <v>0</v>
      </c>
      <c r="U6" s="57" t="s">
        <v>148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151</v>
      </c>
      <c r="F8" s="62"/>
      <c r="G8" s="31"/>
      <c r="H8" s="77" t="s">
        <v>133</v>
      </c>
      <c r="I8" s="72"/>
      <c r="J8" s="29">
        <f>N46</f>
        <v>335</v>
      </c>
      <c r="N8" s="34">
        <f>N49</f>
        <v>361</v>
      </c>
      <c r="O8" s="73" t="s">
        <v>103</v>
      </c>
      <c r="P8" s="83"/>
      <c r="Q8" s="84" t="s">
        <v>152</v>
      </c>
      <c r="R8" s="62"/>
      <c r="T8" s="34">
        <f>F47</f>
        <v>0</v>
      </c>
      <c r="U8" s="34" t="str">
        <f>Girls!B9</f>
        <v>Kaitlyn Rudy</v>
      </c>
      <c r="V8" s="34"/>
      <c r="W8" s="49" t="s">
        <v>31</v>
      </c>
    </row>
    <row r="9" spans="1:20" ht="12.75">
      <c r="A9" s="34" t="s">
        <v>27</v>
      </c>
      <c r="B9" s="72" t="str">
        <f>Girls!B11</f>
        <v>Sami Struzynski</v>
      </c>
      <c r="C9" s="72"/>
      <c r="D9" s="34">
        <f>F35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6" t="s">
        <v>60</v>
      </c>
      <c r="B11" s="76"/>
      <c r="C11" s="76"/>
      <c r="D11" s="31"/>
      <c r="E11" s="74" t="str">
        <f>B9</f>
        <v>Sami Struzynski</v>
      </c>
      <c r="F11" s="72"/>
      <c r="G11" s="32">
        <f>N33</f>
        <v>449</v>
      </c>
      <c r="J11" s="31"/>
      <c r="N11" s="47"/>
      <c r="Q11" s="47"/>
      <c r="T11" s="78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N39</f>
        <v>431</v>
      </c>
      <c r="R12" s="72" t="str">
        <f>U8</f>
        <v>Kaitlyn Rudy</v>
      </c>
      <c r="S12" s="83"/>
      <c r="T12" s="47"/>
      <c r="W12" s="45"/>
    </row>
    <row r="13" spans="1:23" ht="12.75">
      <c r="A13" s="34" t="s">
        <v>51</v>
      </c>
      <c r="B13" s="73" t="s">
        <v>148</v>
      </c>
      <c r="C13" s="72"/>
      <c r="D13" s="36">
        <f>F36</f>
        <v>0</v>
      </c>
      <c r="J13" s="31"/>
      <c r="N13" s="47"/>
      <c r="T13" s="46">
        <f>F48</f>
        <v>0</v>
      </c>
      <c r="U13" s="57" t="s">
        <v>148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154</v>
      </c>
      <c r="I15" s="62"/>
      <c r="J15" s="31"/>
      <c r="K15" s="77" t="s">
        <v>160</v>
      </c>
      <c r="L15" s="72"/>
      <c r="M15" s="34">
        <f>N54</f>
        <v>372</v>
      </c>
      <c r="N15" s="84" t="s">
        <v>157</v>
      </c>
      <c r="O15" s="62"/>
      <c r="T15" s="34">
        <f>F50</f>
        <v>0</v>
      </c>
      <c r="U15" s="34" t="str">
        <f>Girls!B10</f>
        <v>Haley Douglas</v>
      </c>
      <c r="V15" s="34"/>
      <c r="W15" s="49" t="s">
        <v>33</v>
      </c>
    </row>
    <row r="16" spans="1:20" ht="12.75">
      <c r="A16" s="34" t="s">
        <v>29</v>
      </c>
      <c r="B16" s="72" t="str">
        <f>Girls!B8</f>
        <v>Bryanna Kisting</v>
      </c>
      <c r="C16" s="72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156</v>
      </c>
      <c r="L17" s="82"/>
      <c r="M17" s="82"/>
      <c r="N17" s="47"/>
      <c r="Q17" s="34">
        <f>N41</f>
        <v>383</v>
      </c>
      <c r="R17" s="72" t="str">
        <f>U15</f>
        <v>Haley Douglas</v>
      </c>
      <c r="S17" s="83"/>
      <c r="T17" s="47"/>
    </row>
    <row r="18" spans="1:21" ht="12.75">
      <c r="A18" s="76" t="s">
        <v>60</v>
      </c>
      <c r="B18" s="76"/>
      <c r="C18" s="76"/>
      <c r="D18" s="31"/>
      <c r="E18" s="74" t="str">
        <f>B16</f>
        <v>Bryanna Kisting</v>
      </c>
      <c r="F18" s="72"/>
      <c r="G18" s="29">
        <f>N35</f>
        <v>389</v>
      </c>
      <c r="J18" s="31"/>
      <c r="N18" s="47"/>
      <c r="Q18" s="47"/>
      <c r="T18" s="78" t="s">
        <v>48</v>
      </c>
      <c r="U18" s="62"/>
    </row>
    <row r="19" spans="1:20" ht="12.75">
      <c r="A19" s="33"/>
      <c r="B19" s="33"/>
      <c r="C19" s="33"/>
      <c r="D19" s="31"/>
      <c r="G19" s="30"/>
      <c r="J19" s="31"/>
      <c r="K19" s="77" t="s">
        <v>103</v>
      </c>
      <c r="L19" s="72"/>
      <c r="M19" s="36">
        <f>N55</f>
        <v>499</v>
      </c>
      <c r="N19" s="47"/>
      <c r="Q19" s="47"/>
      <c r="T19" s="47"/>
    </row>
    <row r="20" spans="1:23" ht="12.75">
      <c r="A20" s="34" t="s">
        <v>55</v>
      </c>
      <c r="B20" s="73" t="s">
        <v>148</v>
      </c>
      <c r="C20" s="72"/>
      <c r="D20" s="36">
        <f>F39</f>
        <v>0</v>
      </c>
      <c r="G20" s="31"/>
      <c r="J20" s="31"/>
      <c r="N20" s="47"/>
      <c r="Q20" s="47"/>
      <c r="T20" s="46">
        <f>F51</f>
        <v>0</v>
      </c>
      <c r="U20" s="57" t="s">
        <v>148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158</v>
      </c>
      <c r="F22" s="62"/>
      <c r="G22" s="31"/>
      <c r="H22" s="77" t="s">
        <v>160</v>
      </c>
      <c r="I22" s="72"/>
      <c r="J22" s="32">
        <f>N47</f>
        <v>437</v>
      </c>
      <c r="N22" s="46">
        <f>N50</f>
        <v>339</v>
      </c>
      <c r="O22" s="73" t="s">
        <v>107</v>
      </c>
      <c r="P22" s="83"/>
      <c r="Q22" s="84" t="s">
        <v>150</v>
      </c>
      <c r="R22" s="62"/>
      <c r="T22" s="34">
        <f>F53</f>
        <v>0</v>
      </c>
      <c r="U22" s="34" t="str">
        <f>Girls!B5</f>
        <v>Olivia Komorowski</v>
      </c>
      <c r="V22" s="34"/>
      <c r="W22" s="49" t="s">
        <v>32</v>
      </c>
    </row>
    <row r="23" spans="1:20" ht="12.75">
      <c r="A23" s="34" t="s">
        <v>28</v>
      </c>
      <c r="B23" s="72" t="str">
        <f>Girls!B7</f>
        <v>Tatum Ruffalo (NCAA)</v>
      </c>
      <c r="C23" s="72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5" t="s">
        <v>103</v>
      </c>
      <c r="L24" s="85"/>
      <c r="M24" s="85"/>
      <c r="Q24" s="47"/>
      <c r="T24" s="47"/>
    </row>
    <row r="25" spans="1:21" ht="12.75">
      <c r="A25" s="76" t="s">
        <v>60</v>
      </c>
      <c r="B25" s="76"/>
      <c r="C25" s="76"/>
      <c r="D25" s="31"/>
      <c r="E25" s="74" t="str">
        <f>B23</f>
        <v>Tatum Ruffalo (NCAA)</v>
      </c>
      <c r="F25" s="72"/>
      <c r="G25" s="32">
        <f>N36</f>
        <v>427</v>
      </c>
      <c r="Q25" s="46">
        <f>N42</f>
        <v>387</v>
      </c>
      <c r="R25" s="72" t="str">
        <f>U22</f>
        <v>Olivia Komorowski</v>
      </c>
      <c r="S25" s="83"/>
      <c r="T25" s="78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">
        <v>148</v>
      </c>
      <c r="C27" s="72"/>
      <c r="D27" s="36">
        <f>F42</f>
        <v>0</v>
      </c>
      <c r="T27" s="46">
        <f>F54</f>
        <v>0</v>
      </c>
      <c r="U27" s="57" t="s">
        <v>148</v>
      </c>
      <c r="V27" s="34"/>
      <c r="W27" s="49" t="s">
        <v>52</v>
      </c>
    </row>
    <row r="30" spans="1:14" ht="12.75">
      <c r="A30" s="79" t="s">
        <v>49</v>
      </c>
      <c r="B30" s="62"/>
      <c r="C30" s="62"/>
      <c r="D30" s="62"/>
      <c r="E30" s="62"/>
      <c r="F30" s="62"/>
      <c r="I30" s="79" t="s">
        <v>58</v>
      </c>
      <c r="J30" s="79"/>
      <c r="K30" s="79"/>
      <c r="L30" s="79"/>
      <c r="M30" s="79"/>
      <c r="N30" s="79"/>
    </row>
    <row r="32" spans="1:14" ht="12.75">
      <c r="A32" t="s">
        <v>26</v>
      </c>
      <c r="B32" s="62" t="str">
        <f>B2</f>
        <v>Taylor Purgett</v>
      </c>
      <c r="C32" s="62"/>
      <c r="F32">
        <f>D32+E32</f>
        <v>0</v>
      </c>
      <c r="I32" s="62" t="str">
        <f>E4</f>
        <v>Taylor Purgett</v>
      </c>
      <c r="J32" s="62"/>
      <c r="K32" s="62"/>
      <c r="L32">
        <v>177</v>
      </c>
      <c r="M32">
        <v>166</v>
      </c>
      <c r="N32">
        <f>L32+M32</f>
        <v>343</v>
      </c>
    </row>
    <row r="33" spans="1:14" ht="12.75">
      <c r="A33" t="s">
        <v>50</v>
      </c>
      <c r="B33" s="62" t="str">
        <f>B6</f>
        <v>BYE</v>
      </c>
      <c r="C33" s="62"/>
      <c r="F33">
        <f>D33+E33</f>
        <v>0</v>
      </c>
      <c r="I33" s="62" t="str">
        <f>E11</f>
        <v>Sami Struzynski</v>
      </c>
      <c r="J33" s="62"/>
      <c r="K33" s="62"/>
      <c r="L33">
        <v>204</v>
      </c>
      <c r="M33">
        <v>245</v>
      </c>
      <c r="N33">
        <f>L33+M33</f>
        <v>449</v>
      </c>
    </row>
    <row r="35" spans="1:14" ht="12.75">
      <c r="A35" t="s">
        <v>27</v>
      </c>
      <c r="B35" s="62" t="str">
        <f>B9</f>
        <v>Sami Struzynski</v>
      </c>
      <c r="C35" s="62"/>
      <c r="F35">
        <f>D35+E35</f>
        <v>0</v>
      </c>
      <c r="I35" s="62" t="str">
        <f>E18</f>
        <v>Bryanna Kisting</v>
      </c>
      <c r="J35" s="62"/>
      <c r="K35" s="62"/>
      <c r="L35">
        <v>165</v>
      </c>
      <c r="M35">
        <v>224</v>
      </c>
      <c r="N35">
        <f>L35+M35</f>
        <v>389</v>
      </c>
    </row>
    <row r="36" spans="1:14" ht="12.75">
      <c r="A36" t="s">
        <v>51</v>
      </c>
      <c r="B36" s="62" t="str">
        <f>B13</f>
        <v>BYE</v>
      </c>
      <c r="C36" s="62"/>
      <c r="F36">
        <f>D36+E36</f>
        <v>0</v>
      </c>
      <c r="I36" s="62" t="str">
        <f>E25</f>
        <v>Tatum Ruffalo (NCAA)</v>
      </c>
      <c r="J36" s="62"/>
      <c r="K36" s="62"/>
      <c r="L36">
        <v>180</v>
      </c>
      <c r="M36">
        <v>247</v>
      </c>
      <c r="N36">
        <f>L36+M36</f>
        <v>427</v>
      </c>
    </row>
    <row r="38" spans="1:14" ht="12.75">
      <c r="A38" t="s">
        <v>29</v>
      </c>
      <c r="B38" s="62" t="str">
        <f>B16</f>
        <v>Bryanna Kisting</v>
      </c>
      <c r="C38" s="62"/>
      <c r="F38">
        <f>D38+E38</f>
        <v>0</v>
      </c>
      <c r="I38" s="86" t="str">
        <f>R3</f>
        <v>Carlene Beyer</v>
      </c>
      <c r="J38" s="86"/>
      <c r="K38" s="86"/>
      <c r="L38" s="51">
        <v>247</v>
      </c>
      <c r="M38" s="51">
        <v>173</v>
      </c>
      <c r="N38">
        <f>L38+M38</f>
        <v>420</v>
      </c>
    </row>
    <row r="39" spans="1:14" ht="12.75">
      <c r="A39" t="s">
        <v>55</v>
      </c>
      <c r="B39" s="62" t="str">
        <f>B20</f>
        <v>BYE</v>
      </c>
      <c r="C39" s="62"/>
      <c r="F39">
        <f>D39+E39</f>
        <v>0</v>
      </c>
      <c r="I39" s="62" t="str">
        <f>R12</f>
        <v>Kaitlyn Rudy</v>
      </c>
      <c r="J39" s="62"/>
      <c r="K39" s="62"/>
      <c r="L39" s="51">
        <v>188</v>
      </c>
      <c r="M39">
        <v>243</v>
      </c>
      <c r="N39">
        <f>L39+M39</f>
        <v>431</v>
      </c>
    </row>
    <row r="40" spans="9:11" ht="12.75">
      <c r="I40" s="62"/>
      <c r="J40" s="62"/>
      <c r="K40" s="62"/>
    </row>
    <row r="41" spans="1:14" ht="12.75">
      <c r="A41" t="s">
        <v>28</v>
      </c>
      <c r="B41" s="62" t="str">
        <f>B23</f>
        <v>Tatum Ruffalo (NCAA)</v>
      </c>
      <c r="C41" s="62"/>
      <c r="F41">
        <f>D41+E41</f>
        <v>0</v>
      </c>
      <c r="I41" s="62" t="str">
        <f>R17</f>
        <v>Haley Douglas</v>
      </c>
      <c r="J41" s="62"/>
      <c r="K41" s="62"/>
      <c r="L41">
        <v>163</v>
      </c>
      <c r="M41">
        <v>220</v>
      </c>
      <c r="N41">
        <f>L41+M41</f>
        <v>383</v>
      </c>
    </row>
    <row r="42" spans="1:14" ht="12.75">
      <c r="A42" t="s">
        <v>54</v>
      </c>
      <c r="B42" s="62" t="str">
        <f>B27</f>
        <v>BYE</v>
      </c>
      <c r="C42" s="62"/>
      <c r="F42">
        <f>D42+E42</f>
        <v>0</v>
      </c>
      <c r="I42" s="62" t="str">
        <f>R25</f>
        <v>Olivia Komorowski</v>
      </c>
      <c r="J42" s="62"/>
      <c r="K42" s="62"/>
      <c r="L42">
        <v>174</v>
      </c>
      <c r="M42">
        <v>213</v>
      </c>
      <c r="N42">
        <f>L42+M42</f>
        <v>387</v>
      </c>
    </row>
    <row r="44" spans="1:12" ht="12.75">
      <c r="A44" t="s">
        <v>30</v>
      </c>
      <c r="B44" t="str">
        <f>U1</f>
        <v>Carlene Beyer</v>
      </c>
      <c r="F44">
        <f>D44+E44</f>
        <v>0</v>
      </c>
      <c r="K44" s="79" t="s">
        <v>59</v>
      </c>
      <c r="L44" s="79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2" t="str">
        <f>H8</f>
        <v>Sami Struzynski</v>
      </c>
      <c r="J46" s="62"/>
      <c r="K46" s="62"/>
      <c r="L46">
        <v>201</v>
      </c>
      <c r="M46">
        <v>134</v>
      </c>
      <c r="N46">
        <f>L46+M46</f>
        <v>335</v>
      </c>
    </row>
    <row r="47" spans="1:14" ht="12.75">
      <c r="A47" t="s">
        <v>31</v>
      </c>
      <c r="B47" t="str">
        <f>U8</f>
        <v>Kaitlyn Rudy</v>
      </c>
      <c r="F47">
        <f>D47+E47</f>
        <v>0</v>
      </c>
      <c r="I47" s="62" t="str">
        <f>H22</f>
        <v>Tatum Ruffalo</v>
      </c>
      <c r="J47" s="62"/>
      <c r="K47" s="62"/>
      <c r="L47">
        <v>255</v>
      </c>
      <c r="M47">
        <v>182</v>
      </c>
      <c r="N47">
        <f>L47+M47</f>
        <v>437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2" t="str">
        <f>O8</f>
        <v>Kaitlyn Rudy</v>
      </c>
      <c r="J49" s="62"/>
      <c r="K49" s="62"/>
      <c r="L49">
        <v>186</v>
      </c>
      <c r="M49">
        <v>175</v>
      </c>
      <c r="N49">
        <f>L49+M49</f>
        <v>361</v>
      </c>
    </row>
    <row r="50" spans="1:14" ht="12.75">
      <c r="A50" t="s">
        <v>33</v>
      </c>
      <c r="B50" t="str">
        <f>U15</f>
        <v>Haley Douglas</v>
      </c>
      <c r="F50">
        <f>D50+E50</f>
        <v>0</v>
      </c>
      <c r="I50" s="62" t="str">
        <f>O22</f>
        <v>Olivia Komorowski</v>
      </c>
      <c r="J50" s="62"/>
      <c r="K50" s="62"/>
      <c r="L50">
        <v>165</v>
      </c>
      <c r="M50">
        <v>174</v>
      </c>
      <c r="N50">
        <f>L50+M50</f>
        <v>339</v>
      </c>
    </row>
    <row r="51" spans="1:6" ht="12.75">
      <c r="A51" t="s">
        <v>57</v>
      </c>
      <c r="B51" t="str">
        <f>U20</f>
        <v>BYE</v>
      </c>
      <c r="F51">
        <f>D51+E51</f>
        <v>0</v>
      </c>
    </row>
    <row r="52" spans="11:12" ht="12.75">
      <c r="K52" s="79" t="s">
        <v>35</v>
      </c>
      <c r="L52" s="79"/>
    </row>
    <row r="53" spans="1:6" ht="12.75">
      <c r="A53" t="s">
        <v>32</v>
      </c>
      <c r="B53" t="str">
        <f>U22</f>
        <v>Olivia Komorowski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2" t="str">
        <f>K15</f>
        <v>Tatum Ruffalo</v>
      </c>
      <c r="J54" s="62"/>
      <c r="K54" s="62"/>
      <c r="L54">
        <v>143</v>
      </c>
      <c r="M54">
        <v>229</v>
      </c>
      <c r="N54">
        <f>L54+M54</f>
        <v>372</v>
      </c>
    </row>
    <row r="55" spans="9:14" ht="12.75">
      <c r="I55" s="62" t="str">
        <f>K19</f>
        <v>Kaitlyn Rudy</v>
      </c>
      <c r="J55" s="62"/>
      <c r="K55" s="62"/>
      <c r="L55">
        <v>256</v>
      </c>
      <c r="M55">
        <v>243</v>
      </c>
      <c r="N55">
        <f>L55+M55</f>
        <v>499</v>
      </c>
    </row>
  </sheetData>
  <sheetProtection/>
  <mergeCells count="65"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  <mergeCell ref="E8:F8"/>
    <mergeCell ref="E22:F22"/>
    <mergeCell ref="B35:C35"/>
    <mergeCell ref="B36:C36"/>
    <mergeCell ref="H15:I15"/>
    <mergeCell ref="A4:C4"/>
    <mergeCell ref="H8:I8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M46" activeCellId="2" sqref="L33:M33 L46 M46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Cassie Prill</v>
      </c>
      <c r="V1" s="34"/>
      <c r="W1" s="49" t="s">
        <v>30</v>
      </c>
    </row>
    <row r="2" spans="1:20" ht="12.75">
      <c r="A2" s="34" t="s">
        <v>26</v>
      </c>
      <c r="B2" s="72" t="str">
        <f>Hdcp!B4</f>
        <v>Elijah Zimdars</v>
      </c>
      <c r="C2" s="72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377</v>
      </c>
      <c r="R3" s="72" t="str">
        <f>U1</f>
        <v>Cassie Prill</v>
      </c>
      <c r="S3" s="83"/>
      <c r="T3" s="47"/>
    </row>
    <row r="4" spans="1:21" ht="12.75">
      <c r="A4" s="76" t="s">
        <v>48</v>
      </c>
      <c r="B4" s="76"/>
      <c r="C4" s="76"/>
      <c r="D4" s="31"/>
      <c r="E4" s="74" t="str">
        <f>B2</f>
        <v>Elijah Zimdars</v>
      </c>
      <c r="F4" s="72"/>
      <c r="G4" s="29">
        <f>O32</f>
        <v>396</v>
      </c>
      <c r="Q4" s="47"/>
      <c r="T4" s="78" t="s">
        <v>48</v>
      </c>
      <c r="U4" s="62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73" t="s">
        <v>148</v>
      </c>
      <c r="C6" s="72"/>
      <c r="D6" s="36">
        <f>G33</f>
        <v>0</v>
      </c>
      <c r="G6" s="31"/>
      <c r="Q6" s="47"/>
      <c r="T6" s="46">
        <f>G45</f>
        <v>0</v>
      </c>
      <c r="U6" s="57" t="s">
        <v>148</v>
      </c>
      <c r="V6" s="34"/>
      <c r="W6" s="49" t="s">
        <v>53</v>
      </c>
    </row>
    <row r="7" spans="7:17" ht="12.75">
      <c r="G7" s="31"/>
      <c r="Q7" s="47"/>
    </row>
    <row r="8" spans="5:23" ht="12.75">
      <c r="E8" s="59" t="s">
        <v>151</v>
      </c>
      <c r="F8" s="62"/>
      <c r="G8" s="31"/>
      <c r="H8" s="77" t="s">
        <v>115</v>
      </c>
      <c r="I8" s="72"/>
      <c r="J8" s="29">
        <f>O46</f>
        <v>435</v>
      </c>
      <c r="N8" s="34">
        <f>O49</f>
        <v>315</v>
      </c>
      <c r="O8" s="73" t="s">
        <v>127</v>
      </c>
      <c r="P8" s="83"/>
      <c r="Q8" s="84" t="s">
        <v>154</v>
      </c>
      <c r="R8" s="62"/>
      <c r="T8" s="34">
        <f>G47</f>
        <v>0</v>
      </c>
      <c r="U8" s="34" t="str">
        <f>Hdcp!B9</f>
        <v>Makyla Volkmann</v>
      </c>
      <c r="V8" s="34"/>
      <c r="W8" s="49" t="s">
        <v>31</v>
      </c>
    </row>
    <row r="9" spans="1:20" ht="12.75">
      <c r="A9" s="34" t="s">
        <v>27</v>
      </c>
      <c r="B9" s="72" t="str">
        <f>Hdcp!B11</f>
        <v>Jack O'Brien</v>
      </c>
      <c r="C9" s="72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76" t="s">
        <v>60</v>
      </c>
      <c r="B11" s="76"/>
      <c r="C11" s="76"/>
      <c r="D11" s="31"/>
      <c r="E11" s="74" t="str">
        <f>B9</f>
        <v>Jack O'Brien</v>
      </c>
      <c r="F11" s="72"/>
      <c r="G11" s="32">
        <f>O33</f>
        <v>432</v>
      </c>
      <c r="J11" s="31"/>
      <c r="N11" s="47"/>
      <c r="Q11" s="47"/>
      <c r="T11" s="78" t="s">
        <v>48</v>
      </c>
      <c r="U11" s="62"/>
    </row>
    <row r="12" spans="1:23" ht="12.75">
      <c r="A12" s="33"/>
      <c r="B12" s="33"/>
      <c r="C12" s="33"/>
      <c r="D12" s="31"/>
      <c r="J12" s="31"/>
      <c r="N12" s="47"/>
      <c r="Q12" s="46">
        <f>O39</f>
        <v>436</v>
      </c>
      <c r="R12" s="72" t="str">
        <f>U8</f>
        <v>Makyla Volkmann</v>
      </c>
      <c r="S12" s="83"/>
      <c r="T12" s="47"/>
      <c r="W12" s="45"/>
    </row>
    <row r="13" spans="1:23" ht="12.75">
      <c r="A13" s="34" t="s">
        <v>51</v>
      </c>
      <c r="B13" s="73" t="s">
        <v>148</v>
      </c>
      <c r="C13" s="72"/>
      <c r="D13" s="36">
        <f>G36</f>
        <v>0</v>
      </c>
      <c r="J13" s="31"/>
      <c r="N13" s="47"/>
      <c r="T13" s="46">
        <f>G48</f>
        <v>0</v>
      </c>
      <c r="U13" s="57" t="s">
        <v>148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59" t="s">
        <v>152</v>
      </c>
      <c r="I15" s="62"/>
      <c r="J15" s="31"/>
      <c r="K15" s="77" t="s">
        <v>109</v>
      </c>
      <c r="L15" s="72"/>
      <c r="M15" s="34">
        <f>O54</f>
        <v>402</v>
      </c>
      <c r="N15" s="84" t="s">
        <v>153</v>
      </c>
      <c r="O15" s="62"/>
      <c r="T15" s="34">
        <f>G50</f>
        <v>0</v>
      </c>
      <c r="U15" s="34" t="str">
        <f>Hdcp!B10</f>
        <v>Amanda Prill</v>
      </c>
      <c r="V15" s="34"/>
      <c r="W15" s="49" t="s">
        <v>33</v>
      </c>
    </row>
    <row r="16" spans="1:20" ht="12.75">
      <c r="A16" s="34" t="s">
        <v>29</v>
      </c>
      <c r="B16" s="72" t="str">
        <f>Hdcp!B8</f>
        <v>Amber Lardinois</v>
      </c>
      <c r="C16" s="72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1" t="s">
        <v>159</v>
      </c>
      <c r="L17" s="82"/>
      <c r="M17" s="82"/>
      <c r="N17" s="47"/>
      <c r="Q17" s="34">
        <f>O41</f>
        <v>362</v>
      </c>
      <c r="R17" s="72" t="str">
        <f>U15</f>
        <v>Amanda Prill</v>
      </c>
      <c r="S17" s="83"/>
      <c r="T17" s="47"/>
    </row>
    <row r="18" spans="1:21" ht="12.75">
      <c r="A18" s="76" t="s">
        <v>60</v>
      </c>
      <c r="B18" s="76"/>
      <c r="C18" s="76"/>
      <c r="D18" s="31"/>
      <c r="E18" s="74" t="str">
        <f>B16</f>
        <v>Amber Lardinois</v>
      </c>
      <c r="F18" s="72"/>
      <c r="G18" s="29">
        <f>O35</f>
        <v>384</v>
      </c>
      <c r="J18" s="31"/>
      <c r="N18" s="47"/>
      <c r="Q18" s="47"/>
      <c r="T18" s="78" t="s">
        <v>48</v>
      </c>
      <c r="U18" s="62"/>
    </row>
    <row r="19" spans="1:20" ht="12.75">
      <c r="A19" s="33"/>
      <c r="B19" s="33"/>
      <c r="C19" s="33"/>
      <c r="D19" s="31"/>
      <c r="G19" s="30"/>
      <c r="J19" s="31"/>
      <c r="K19" s="77" t="s">
        <v>119</v>
      </c>
      <c r="L19" s="72"/>
      <c r="M19" s="36">
        <f>O55</f>
        <v>420</v>
      </c>
      <c r="N19" s="47"/>
      <c r="Q19" s="47"/>
      <c r="T19" s="47"/>
    </row>
    <row r="20" spans="1:23" ht="12.75">
      <c r="A20" s="34" t="s">
        <v>55</v>
      </c>
      <c r="B20" s="73" t="s">
        <v>148</v>
      </c>
      <c r="C20" s="72"/>
      <c r="D20" s="36">
        <f>G39</f>
        <v>0</v>
      </c>
      <c r="G20" s="31"/>
      <c r="J20" s="31"/>
      <c r="N20" s="47"/>
      <c r="Q20" s="47"/>
      <c r="T20" s="46">
        <f>G51</f>
        <v>0</v>
      </c>
      <c r="U20" s="57" t="s">
        <v>148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59" t="s">
        <v>150</v>
      </c>
      <c r="F22" s="62"/>
      <c r="G22" s="31"/>
      <c r="H22" s="77" t="s">
        <v>109</v>
      </c>
      <c r="I22" s="72"/>
      <c r="J22" s="32">
        <f>O47</f>
        <v>469</v>
      </c>
      <c r="N22" s="46">
        <f>O50</f>
        <v>388</v>
      </c>
      <c r="O22" s="73" t="s">
        <v>119</v>
      </c>
      <c r="P22" s="83"/>
      <c r="Q22" s="84" t="s">
        <v>157</v>
      </c>
      <c r="R22" s="62"/>
      <c r="T22" s="34">
        <f>G53</f>
        <v>0</v>
      </c>
      <c r="U22" s="34" t="str">
        <f>Hdcp!B5</f>
        <v>Jacob Perry</v>
      </c>
      <c r="V22" s="34"/>
      <c r="W22" s="49" t="s">
        <v>32</v>
      </c>
    </row>
    <row r="23" spans="1:20" ht="12.75">
      <c r="A23" s="34" t="s">
        <v>28</v>
      </c>
      <c r="B23" s="72" t="str">
        <f>Hdcp!B7</f>
        <v>Kayla Kutz</v>
      </c>
      <c r="C23" s="72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5" t="s">
        <v>119</v>
      </c>
      <c r="L24" s="85"/>
      <c r="M24" s="85"/>
      <c r="Q24" s="47"/>
      <c r="T24" s="47"/>
    </row>
    <row r="25" spans="1:21" ht="12.75">
      <c r="A25" s="76" t="s">
        <v>60</v>
      </c>
      <c r="B25" s="76"/>
      <c r="C25" s="76"/>
      <c r="D25" s="31"/>
      <c r="E25" s="74" t="str">
        <f>B23</f>
        <v>Kayla Kutz</v>
      </c>
      <c r="F25" s="72"/>
      <c r="G25" s="32">
        <f>O36</f>
        <v>429</v>
      </c>
      <c r="Q25" s="46">
        <f>O42</f>
        <v>408</v>
      </c>
      <c r="R25" s="72" t="str">
        <f>U22</f>
        <v>Jacob Perry</v>
      </c>
      <c r="S25" s="83"/>
      <c r="T25" s="78" t="s">
        <v>48</v>
      </c>
      <c r="U25" s="62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73" t="s">
        <v>148</v>
      </c>
      <c r="C27" s="72"/>
      <c r="D27" s="36">
        <f>G42</f>
        <v>0</v>
      </c>
      <c r="T27" s="46">
        <f>G54</f>
        <v>0</v>
      </c>
      <c r="U27" s="57" t="s">
        <v>148</v>
      </c>
      <c r="V27" s="34"/>
      <c r="W27" s="49" t="s">
        <v>52</v>
      </c>
    </row>
    <row r="30" spans="1:14" ht="12.75">
      <c r="A30" s="79" t="s">
        <v>49</v>
      </c>
      <c r="B30" s="62"/>
      <c r="C30" s="62"/>
      <c r="D30" s="62"/>
      <c r="E30" s="62"/>
      <c r="F30" s="62"/>
      <c r="I30" s="79" t="s">
        <v>58</v>
      </c>
      <c r="J30" s="79"/>
      <c r="K30" s="79"/>
      <c r="L30" s="79"/>
      <c r="M30" s="79"/>
      <c r="N30" s="79"/>
    </row>
    <row r="32" spans="1:15" ht="12.75">
      <c r="A32" t="s">
        <v>26</v>
      </c>
      <c r="B32" s="62" t="str">
        <f>B2</f>
        <v>Elijah Zimdars</v>
      </c>
      <c r="C32" s="62"/>
      <c r="G32">
        <f>SUM(D32:F32)</f>
        <v>0</v>
      </c>
      <c r="I32" s="62" t="str">
        <f>E4</f>
        <v>Elijah Zimdars</v>
      </c>
      <c r="J32" s="62"/>
      <c r="K32" s="62"/>
      <c r="L32">
        <v>152</v>
      </c>
      <c r="M32">
        <v>168</v>
      </c>
      <c r="N32">
        <v>76</v>
      </c>
      <c r="O32">
        <f>SUM(L32:N32)</f>
        <v>396</v>
      </c>
    </row>
    <row r="33" spans="1:15" ht="12.75">
      <c r="A33" t="s">
        <v>50</v>
      </c>
      <c r="B33" s="62" t="str">
        <f>B6</f>
        <v>BYE</v>
      </c>
      <c r="C33" s="62"/>
      <c r="G33">
        <f aca="true" t="shared" si="0" ref="G33:G54">SUM(D33:F33)</f>
        <v>0</v>
      </c>
      <c r="I33" s="62" t="str">
        <f>E11</f>
        <v>Jack O'Brien</v>
      </c>
      <c r="J33" s="62"/>
      <c r="K33" s="62"/>
      <c r="L33">
        <v>155</v>
      </c>
      <c r="M33">
        <v>167</v>
      </c>
      <c r="N33">
        <v>110</v>
      </c>
      <c r="O33">
        <f aca="true" t="shared" si="1" ref="O33:O55">SUM(L33:N33)</f>
        <v>432</v>
      </c>
    </row>
    <row r="35" spans="1:15" ht="12.75">
      <c r="A35" t="s">
        <v>27</v>
      </c>
      <c r="B35" s="62" t="str">
        <f>B9</f>
        <v>Jack O'Brien</v>
      </c>
      <c r="C35" s="62"/>
      <c r="G35">
        <f t="shared" si="0"/>
        <v>0</v>
      </c>
      <c r="I35" s="62" t="str">
        <f>E18</f>
        <v>Amber Lardinois</v>
      </c>
      <c r="J35" s="62"/>
      <c r="K35" s="62"/>
      <c r="L35">
        <v>127</v>
      </c>
      <c r="M35">
        <v>171</v>
      </c>
      <c r="N35">
        <v>86</v>
      </c>
      <c r="O35">
        <f t="shared" si="1"/>
        <v>384</v>
      </c>
    </row>
    <row r="36" spans="1:15" ht="12.75">
      <c r="A36" t="s">
        <v>51</v>
      </c>
      <c r="B36" s="62" t="str">
        <f>B13</f>
        <v>BYE</v>
      </c>
      <c r="C36" s="62"/>
      <c r="G36">
        <f t="shared" si="0"/>
        <v>0</v>
      </c>
      <c r="I36" s="62" t="str">
        <f>E25</f>
        <v>Kayla Kutz</v>
      </c>
      <c r="J36" s="62"/>
      <c r="K36" s="62"/>
      <c r="L36">
        <v>195</v>
      </c>
      <c r="M36">
        <v>136</v>
      </c>
      <c r="N36">
        <v>98</v>
      </c>
      <c r="O36">
        <f t="shared" si="1"/>
        <v>429</v>
      </c>
    </row>
    <row r="38" spans="1:15" ht="12.75">
      <c r="A38" t="s">
        <v>29</v>
      </c>
      <c r="B38" s="62" t="str">
        <f>B16</f>
        <v>Amber Lardinois</v>
      </c>
      <c r="C38" s="62"/>
      <c r="G38">
        <f t="shared" si="0"/>
        <v>0</v>
      </c>
      <c r="I38" s="86" t="str">
        <f>R3</f>
        <v>Cassie Prill</v>
      </c>
      <c r="J38" s="86"/>
      <c r="K38" s="86"/>
      <c r="L38" s="51">
        <v>173</v>
      </c>
      <c r="M38" s="51">
        <v>152</v>
      </c>
      <c r="N38">
        <v>52</v>
      </c>
      <c r="O38">
        <f t="shared" si="1"/>
        <v>377</v>
      </c>
    </row>
    <row r="39" spans="1:15" ht="12.75">
      <c r="A39" t="s">
        <v>55</v>
      </c>
      <c r="B39" s="62" t="str">
        <f>B20</f>
        <v>BYE</v>
      </c>
      <c r="C39" s="62"/>
      <c r="G39">
        <f t="shared" si="0"/>
        <v>0</v>
      </c>
      <c r="I39" s="62" t="str">
        <f>R12</f>
        <v>Makyla Volkmann</v>
      </c>
      <c r="J39" s="62"/>
      <c r="K39" s="62"/>
      <c r="L39" s="56">
        <v>201</v>
      </c>
      <c r="M39" s="56">
        <v>171</v>
      </c>
      <c r="N39">
        <v>64</v>
      </c>
      <c r="O39">
        <f t="shared" si="1"/>
        <v>436</v>
      </c>
    </row>
    <row r="40" spans="9:11" ht="12.75">
      <c r="I40" s="62"/>
      <c r="J40" s="62"/>
      <c r="K40" s="62"/>
    </row>
    <row r="41" spans="1:15" ht="12.75">
      <c r="A41" t="s">
        <v>28</v>
      </c>
      <c r="B41" s="62" t="str">
        <f>B23</f>
        <v>Kayla Kutz</v>
      </c>
      <c r="C41" s="62"/>
      <c r="G41">
        <f t="shared" si="0"/>
        <v>0</v>
      </c>
      <c r="I41" s="62" t="str">
        <f>R17</f>
        <v>Amanda Prill</v>
      </c>
      <c r="J41" s="62"/>
      <c r="K41" s="62"/>
      <c r="L41">
        <v>157</v>
      </c>
      <c r="M41">
        <v>159</v>
      </c>
      <c r="N41">
        <v>46</v>
      </c>
      <c r="O41">
        <f t="shared" si="1"/>
        <v>362</v>
      </c>
    </row>
    <row r="42" spans="1:15" ht="12.75">
      <c r="A42" t="s">
        <v>54</v>
      </c>
      <c r="B42" s="62" t="str">
        <f>B27</f>
        <v>BYE</v>
      </c>
      <c r="C42" s="62"/>
      <c r="G42">
        <f t="shared" si="0"/>
        <v>0</v>
      </c>
      <c r="I42" s="62" t="str">
        <f>R25</f>
        <v>Jacob Perry</v>
      </c>
      <c r="J42" s="62"/>
      <c r="K42" s="62"/>
      <c r="L42">
        <v>177</v>
      </c>
      <c r="M42">
        <v>161</v>
      </c>
      <c r="N42">
        <v>70</v>
      </c>
      <c r="O42">
        <f t="shared" si="1"/>
        <v>408</v>
      </c>
    </row>
    <row r="44" spans="1:12" ht="12.75">
      <c r="A44" t="s">
        <v>30</v>
      </c>
      <c r="B44" t="str">
        <f>U1</f>
        <v>Cassie Prill</v>
      </c>
      <c r="G44">
        <f t="shared" si="0"/>
        <v>0</v>
      </c>
      <c r="K44" s="79" t="s">
        <v>59</v>
      </c>
      <c r="L44" s="79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2" t="str">
        <f>H8</f>
        <v>Jack O'Brien</v>
      </c>
      <c r="J46" s="62"/>
      <c r="K46" s="62"/>
      <c r="L46">
        <v>188</v>
      </c>
      <c r="M46">
        <v>137</v>
      </c>
      <c r="N46">
        <v>110</v>
      </c>
      <c r="O46">
        <f t="shared" si="1"/>
        <v>435</v>
      </c>
    </row>
    <row r="47" spans="1:15" ht="12.75">
      <c r="A47" t="s">
        <v>31</v>
      </c>
      <c r="B47" t="str">
        <f>U8</f>
        <v>Makyla Volkmann</v>
      </c>
      <c r="G47">
        <f t="shared" si="0"/>
        <v>0</v>
      </c>
      <c r="I47" s="62" t="str">
        <f>H22</f>
        <v>Kayla Kutz</v>
      </c>
      <c r="J47" s="62"/>
      <c r="K47" s="62"/>
      <c r="L47">
        <v>208</v>
      </c>
      <c r="M47">
        <v>163</v>
      </c>
      <c r="N47">
        <v>98</v>
      </c>
      <c r="O47">
        <f t="shared" si="1"/>
        <v>469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2" t="str">
        <f>O8</f>
        <v>Makayla Volkmann</v>
      </c>
      <c r="J49" s="62"/>
      <c r="K49" s="62"/>
      <c r="L49">
        <v>130</v>
      </c>
      <c r="M49">
        <v>121</v>
      </c>
      <c r="N49">
        <v>64</v>
      </c>
      <c r="O49">
        <f t="shared" si="1"/>
        <v>315</v>
      </c>
    </row>
    <row r="50" spans="1:15" ht="12.75">
      <c r="A50" t="s">
        <v>33</v>
      </c>
      <c r="B50" t="str">
        <f>U15</f>
        <v>Amanda Prill</v>
      </c>
      <c r="G50">
        <f t="shared" si="0"/>
        <v>0</v>
      </c>
      <c r="I50" s="62" t="str">
        <f>O22</f>
        <v>Jacob Perry</v>
      </c>
      <c r="J50" s="62"/>
      <c r="K50" s="62"/>
      <c r="L50">
        <v>160</v>
      </c>
      <c r="M50">
        <v>158</v>
      </c>
      <c r="N50">
        <v>70</v>
      </c>
      <c r="O50">
        <f t="shared" si="1"/>
        <v>388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9" t="s">
        <v>35</v>
      </c>
      <c r="L52" s="79"/>
    </row>
    <row r="53" spans="1:7" ht="12.75">
      <c r="A53" t="s">
        <v>32</v>
      </c>
      <c r="B53" t="str">
        <f>U22</f>
        <v>Jacob Perry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2" t="str">
        <f>K15</f>
        <v>Kayla Kutz</v>
      </c>
      <c r="J54" s="62"/>
      <c r="K54" s="62"/>
      <c r="L54">
        <v>163</v>
      </c>
      <c r="M54">
        <v>141</v>
      </c>
      <c r="N54">
        <v>98</v>
      </c>
      <c r="O54">
        <f t="shared" si="1"/>
        <v>402</v>
      </c>
    </row>
    <row r="55" spans="9:15" ht="12.75">
      <c r="I55" s="62" t="str">
        <f>K19</f>
        <v>Jacob Perry</v>
      </c>
      <c r="J55" s="62"/>
      <c r="K55" s="62"/>
      <c r="L55">
        <v>170</v>
      </c>
      <c r="M55">
        <v>180</v>
      </c>
      <c r="N55">
        <v>70</v>
      </c>
      <c r="O55">
        <f t="shared" si="1"/>
        <v>420</v>
      </c>
    </row>
  </sheetData>
  <sheetProtection/>
  <mergeCells count="65">
    <mergeCell ref="K52:L52"/>
    <mergeCell ref="K44:L44"/>
    <mergeCell ref="I54:K54"/>
    <mergeCell ref="I55:K55"/>
    <mergeCell ref="I49:K49"/>
    <mergeCell ref="I50:K50"/>
    <mergeCell ref="I46:K46"/>
    <mergeCell ref="I47:K47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R3:S3"/>
    <mergeCell ref="R12:S12"/>
    <mergeCell ref="R17:S17"/>
    <mergeCell ref="R25:S25"/>
    <mergeCell ref="Q8:R8"/>
    <mergeCell ref="Q22:R22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H22:I22"/>
    <mergeCell ref="B32:C32"/>
    <mergeCell ref="B33:C33"/>
    <mergeCell ref="B38:C38"/>
    <mergeCell ref="E18:F18"/>
    <mergeCell ref="E25:F25"/>
    <mergeCell ref="E22:F22"/>
    <mergeCell ref="A18:C18"/>
    <mergeCell ref="B13:C13"/>
    <mergeCell ref="A25:C25"/>
    <mergeCell ref="B20:C20"/>
    <mergeCell ref="B23:C23"/>
    <mergeCell ref="B16:C16"/>
    <mergeCell ref="A4:C4"/>
    <mergeCell ref="B2:C2"/>
    <mergeCell ref="B6:C6"/>
    <mergeCell ref="E4:F4"/>
    <mergeCell ref="B9:C9"/>
    <mergeCell ref="A11:C11"/>
    <mergeCell ref="E11:F11"/>
    <mergeCell ref="E8:F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2017-12-16T18:50:34Z</cp:lastPrinted>
  <dcterms:created xsi:type="dcterms:W3CDTF">2010-09-08T14:50:21Z</dcterms:created>
  <dcterms:modified xsi:type="dcterms:W3CDTF">2017-12-20T00:19:35Z</dcterms:modified>
  <cp:category/>
  <cp:version/>
  <cp:contentType/>
  <cp:contentStatus/>
</cp:coreProperties>
</file>