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<sst xmlns="http://schemas.openxmlformats.org/spreadsheetml/2006/main" count="570" uniqueCount="210">
  <si>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</si>
  <si>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</si>
  <si>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</si>
  <si>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</si>
  <si>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</si>
  <si>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</si>
  <si>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</si>
  <si>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</si>
  <si>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</si>
  <si>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</si>
  <si>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</si>
  <si>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</si>
  <si>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</si>
  <si>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</si>
  <si>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</si>
  <si>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</si>
  <si>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</si>
  <si>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</si>
  <si>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</si>
  <si>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</si>
  <si>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</si>
  <si>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</si>
  <si>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</si>
  <si>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</si>
  <si>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</si>
  <si>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</si>
  <si>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</si>
  <si>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</si>
  <si>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</si>
  <si>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</si>
  <si>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</si>
  <si>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</si>
  <si>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</si>
  <si>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</si>
  <si>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</si>
  <si>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</si>
  <si>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</si>
  <si>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</si>
  <si>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</si>
  <si>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</si>
  <si>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</si>
  <si>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</si>
  <si>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</si>
  <si>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</si>
  <si>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</si>
  <si>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</si>
  <si>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</si>
  <si>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</si>
  <si>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</si>
  <si>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</si>
  <si>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</si>
  <si>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</si>
  <si>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</si>
  <si>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</si>
  <si>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</si>
  <si>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</si>
  <si>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</si>
  <si>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</si>
  <si>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</si>
  <si>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</si>
  <si>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</si>
  <si>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</si>
  <si>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Kristofer Smith Memorial</t>
  </si>
  <si>
    <t>JB's on 41</t>
  </si>
  <si>
    <t>Sunday August 6, 2017</t>
  </si>
  <si>
    <t>Nick DeCesaro</t>
  </si>
  <si>
    <t>Chad Dempski</t>
  </si>
  <si>
    <t>Matthew LaBonte</t>
  </si>
  <si>
    <t>Keegan Brewer</t>
  </si>
  <si>
    <t>Jordan Chavez</t>
  </si>
  <si>
    <t>Tyler Balandes</t>
  </si>
  <si>
    <t>Baker Schmidt</t>
  </si>
  <si>
    <t>Jeromey Hodsdon</t>
  </si>
  <si>
    <t>Blake Reiger</t>
  </si>
  <si>
    <t>Alex Acosta</t>
  </si>
  <si>
    <t>Ryan Dreikosen</t>
  </si>
  <si>
    <t>Quinn Sheehy</t>
  </si>
  <si>
    <t>Justin Mooney</t>
  </si>
  <si>
    <t>Andrew Olson</t>
  </si>
  <si>
    <t>Brandon Mooney</t>
  </si>
  <si>
    <t>Connor Pula</t>
  </si>
  <si>
    <t>Brandon Biondo</t>
  </si>
  <si>
    <t>Sean Connelly</t>
  </si>
  <si>
    <t>Zach Buchholz</t>
  </si>
  <si>
    <t>Jon Temple</t>
  </si>
  <si>
    <t>Ethan Kailin</t>
  </si>
  <si>
    <t>Connor Kottke</t>
  </si>
  <si>
    <t>Cale Rusch</t>
  </si>
  <si>
    <t>Zach Singer</t>
  </si>
  <si>
    <t>Zach Hanson</t>
  </si>
  <si>
    <t>Josh Singer</t>
  </si>
  <si>
    <t>Dylan Shaffer</t>
  </si>
  <si>
    <t>Tyler Hirth</t>
  </si>
  <si>
    <t>Zach Sasser</t>
  </si>
  <si>
    <t>Sebastian Beth</t>
  </si>
  <si>
    <t>Freddy Petersen</t>
  </si>
  <si>
    <t>Trevor Madura</t>
  </si>
  <si>
    <t>Zach Vasey</t>
  </si>
  <si>
    <t>Bailey Delrose</t>
  </si>
  <si>
    <t>Brittany Schwartz</t>
  </si>
  <si>
    <t>Liz Mastopietro</t>
  </si>
  <si>
    <t>Olivia Komorowski</t>
  </si>
  <si>
    <t>Molly Brandos</t>
  </si>
  <si>
    <t>Allison Dempski</t>
  </si>
  <si>
    <t>Kaitlyn Rudy</t>
  </si>
  <si>
    <t>Nikki Mendez</t>
  </si>
  <si>
    <t>Jenna Mendez</t>
  </si>
  <si>
    <t>Sarah Paasch</t>
  </si>
  <si>
    <t>Meghan Bacys</t>
  </si>
  <si>
    <t>Carlene Beyer</t>
  </si>
  <si>
    <t>Tara Quinlan</t>
  </si>
  <si>
    <t>Brigitte Jacobs</t>
  </si>
  <si>
    <t>Peyton Attig</t>
  </si>
  <si>
    <t>Kaitlyn Keith</t>
  </si>
  <si>
    <t>Victoria Odarczenko</t>
  </si>
  <si>
    <t>Brianna Erdmann</t>
  </si>
  <si>
    <t>Mary Conneely</t>
  </si>
  <si>
    <t>Amber Bertschinger</t>
  </si>
  <si>
    <t>Mackenzie Juedes</t>
  </si>
  <si>
    <t>Elise London</t>
  </si>
  <si>
    <t>Samantha Knab</t>
  </si>
  <si>
    <t>Emma Wrenn</t>
  </si>
  <si>
    <t>Jasmine McKeel</t>
  </si>
  <si>
    <t>Emily Voight</t>
  </si>
  <si>
    <t>Danyell Chupp</t>
  </si>
  <si>
    <t>Elijah Zimdars</t>
  </si>
  <si>
    <t>Danny LaBonte</t>
  </si>
  <si>
    <t>Joseph Mastopietro</t>
  </si>
  <si>
    <t>Lauren Bacys</t>
  </si>
  <si>
    <t>Jacob Perry</t>
  </si>
  <si>
    <t>Blake Attig</t>
  </si>
  <si>
    <t>Jacob Arms</t>
  </si>
  <si>
    <t>Rebecca Rubach</t>
  </si>
  <si>
    <t>Phillip Heuser</t>
  </si>
  <si>
    <t>Joshua Arms</t>
  </si>
  <si>
    <t>Caleb McNutt</t>
  </si>
  <si>
    <t>Brianna Schmidt</t>
  </si>
  <si>
    <t>Donald Voight</t>
  </si>
  <si>
    <t>McKenzie Mattice</t>
  </si>
  <si>
    <t>Nic Schwind</t>
  </si>
  <si>
    <t>Hailey Carter</t>
  </si>
  <si>
    <t>Kylie Johnson</t>
  </si>
  <si>
    <t>Brent Boho</t>
  </si>
  <si>
    <t>Bryan Bourget</t>
  </si>
  <si>
    <t>Zach Davidson</t>
  </si>
  <si>
    <t>Brystal Beyer</t>
  </si>
  <si>
    <t>Kenny Taylor</t>
  </si>
  <si>
    <t>Caley Vogt</t>
  </si>
  <si>
    <t>Owen Hamen</t>
  </si>
  <si>
    <t>Cameron Crowe</t>
  </si>
  <si>
    <t>Jacob Dunnum</t>
  </si>
  <si>
    <t>Cila Freitas</t>
  </si>
  <si>
    <t>Abby Marszalkowski</t>
  </si>
  <si>
    <t>Hunter Loveridge</t>
  </si>
  <si>
    <t>Tyler Mouthey</t>
  </si>
  <si>
    <t>Dominic Fallico</t>
  </si>
  <si>
    <t>Davis Lohr</t>
  </si>
  <si>
    <t>Shaun Quinn Jr.</t>
  </si>
  <si>
    <t>Jake Nimtz</t>
  </si>
  <si>
    <t>Alex Leeman</t>
  </si>
  <si>
    <t>Nick Sommer</t>
  </si>
  <si>
    <t>Colten Kersky</t>
  </si>
  <si>
    <t>Mitch Jaeck</t>
  </si>
  <si>
    <t>Dawson Loether</t>
  </si>
  <si>
    <t>Andrew Dahl</t>
  </si>
  <si>
    <t>Robert Dahl</t>
  </si>
  <si>
    <t>Jayden Stocks</t>
  </si>
  <si>
    <t>Jameson Stocks</t>
  </si>
  <si>
    <t>Austin Est</t>
  </si>
  <si>
    <t>Jensen Est</t>
  </si>
  <si>
    <t>Glen Peltier</t>
  </si>
  <si>
    <t>Steven Monson</t>
  </si>
  <si>
    <t>Austen Reimer</t>
  </si>
  <si>
    <t>Isaac Torres</t>
  </si>
  <si>
    <t>Ben Wood</t>
  </si>
  <si>
    <t>Jake Grund</t>
  </si>
  <si>
    <t>Ty Wasserman</t>
  </si>
  <si>
    <t>Nick Haugen</t>
  </si>
  <si>
    <t>Matt Kappler</t>
  </si>
  <si>
    <t>Jordan Crackenberger</t>
  </si>
  <si>
    <t>Max Schmidt</t>
  </si>
  <si>
    <t>Carley Schweiger</t>
  </si>
  <si>
    <t>Alyssa Bradley</t>
  </si>
  <si>
    <t>RaeAnne Kalsto</t>
  </si>
  <si>
    <t>Joe Mastopietro</t>
  </si>
  <si>
    <t>Derick Donnelly</t>
  </si>
  <si>
    <t>Mackenzie Mattice</t>
  </si>
  <si>
    <t>U20 Girls</t>
  </si>
  <si>
    <t>JG Boys</t>
  </si>
  <si>
    <t>U15 Girls</t>
  </si>
  <si>
    <t>JG Girls</t>
  </si>
  <si>
    <t>17th</t>
  </si>
  <si>
    <t>BYE</t>
  </si>
  <si>
    <t>Lanes 13 - 14</t>
  </si>
  <si>
    <t>Lanes: 17 - 18</t>
  </si>
  <si>
    <t>Lanes: 19 - 20</t>
  </si>
  <si>
    <t>Lanes: 15 - 16</t>
  </si>
  <si>
    <t>Lanes: 27 - 28</t>
  </si>
  <si>
    <t>Lanes: 25 - 26</t>
  </si>
  <si>
    <t>Lanes: 21 - 22</t>
  </si>
  <si>
    <t>Lanes:  7 - 8</t>
  </si>
  <si>
    <t>Lanes: 9 - 10</t>
  </si>
  <si>
    <t>Lanes: 35 - 36</t>
  </si>
  <si>
    <t>Lanes:  33 - 34</t>
  </si>
  <si>
    <t>Lanes:  31 - 32</t>
  </si>
  <si>
    <t>Lanes: 29 - 30</t>
  </si>
  <si>
    <t>Lanes: 13 - 14</t>
  </si>
  <si>
    <t>Lanes:27 - 28</t>
  </si>
  <si>
    <t>Lanes: 23 - 24</t>
  </si>
  <si>
    <t>Lanes 15 - 16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</si>
</sst>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selection activeCell="C10" sqref="C10:E10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59" t="s">
        <v>36</v>
      </c>
      <c r="B1" s="59"/>
      <c r="C1" s="59"/>
      <c r="D1" s="59"/>
      <c r="E1" s="59"/>
      <c r="F1" s="59"/>
      <c r="G1" s="59"/>
      <c r="H1" s="60"/>
      <c r="I1" s="58"/>
    </row>
    <row r="3" spans="1:9" s="39" customFormat="1" ht="15.75">
      <c r="A3" s="61" t="s">
        <v>62</v>
      </c>
      <c r="B3" s="56"/>
      <c r="C3" s="56"/>
      <c r="D3" s="56"/>
      <c r="E3" s="56"/>
      <c r="F3" s="56"/>
      <c r="G3" s="56"/>
      <c r="H3" s="56"/>
      <c r="I3" s="58"/>
    </row>
    <row r="4" spans="1:9" s="39" customFormat="1" ht="15.75">
      <c r="A4" s="62" t="s">
        <v>63</v>
      </c>
      <c r="B4" s="56"/>
      <c r="C4" s="56"/>
      <c r="D4" s="56"/>
      <c r="E4" s="56"/>
      <c r="F4" s="56"/>
      <c r="G4" s="56"/>
      <c r="H4" s="56"/>
      <c r="I4" s="58"/>
    </row>
    <row r="5" spans="1:9" s="39" customFormat="1" ht="15.75">
      <c r="A5" s="62" t="s">
        <v>64</v>
      </c>
      <c r="B5" s="56"/>
      <c r="C5" s="56"/>
      <c r="D5" s="56"/>
      <c r="E5" s="56"/>
      <c r="F5" s="56"/>
      <c r="G5" s="56"/>
      <c r="H5" s="56"/>
      <c r="I5" s="58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56" t="s">
        <v>88</v>
      </c>
      <c r="D8" s="56"/>
      <c r="E8" s="56"/>
      <c r="F8" s="41">
        <v>500</v>
      </c>
    </row>
    <row r="9" spans="2:6" ht="15.75">
      <c r="B9" s="39" t="s">
        <v>39</v>
      </c>
      <c r="C9" s="56" t="s">
        <v>142</v>
      </c>
      <c r="D9" s="56"/>
      <c r="E9" s="56"/>
      <c r="F9" s="41">
        <v>250</v>
      </c>
    </row>
    <row r="10" spans="2:6" ht="15.75">
      <c r="B10" s="39" t="s">
        <v>40</v>
      </c>
      <c r="C10" s="56" t="s">
        <v>150</v>
      </c>
      <c r="D10" s="56"/>
      <c r="E10" s="56"/>
      <c r="F10" s="41">
        <v>125</v>
      </c>
    </row>
    <row r="11" spans="2:6" ht="15.75">
      <c r="B11" s="39" t="s">
        <v>40</v>
      </c>
      <c r="C11" s="56" t="s">
        <v>164</v>
      </c>
      <c r="D11" s="56"/>
      <c r="E11" s="56"/>
      <c r="F11" s="41">
        <v>125</v>
      </c>
    </row>
    <row r="12" spans="2:6" ht="15.75">
      <c r="B12" s="39" t="s">
        <v>46</v>
      </c>
      <c r="C12" s="56" t="s">
        <v>79</v>
      </c>
      <c r="D12" s="56"/>
      <c r="E12" s="56"/>
      <c r="F12" s="41">
        <v>80</v>
      </c>
    </row>
    <row r="13" spans="2:6" ht="15.75">
      <c r="B13" s="39" t="s">
        <v>46</v>
      </c>
      <c r="C13" s="56" t="s">
        <v>90</v>
      </c>
      <c r="D13" s="56"/>
      <c r="E13" s="56"/>
      <c r="F13" s="41">
        <v>80</v>
      </c>
    </row>
    <row r="14" spans="2:6" ht="15.75">
      <c r="B14" s="39" t="s">
        <v>46</v>
      </c>
      <c r="C14" s="56" t="s">
        <v>76</v>
      </c>
      <c r="D14" s="56"/>
      <c r="E14" s="56"/>
      <c r="F14" s="41">
        <v>80</v>
      </c>
    </row>
    <row r="15" spans="2:6" ht="15.75">
      <c r="B15" s="39" t="s">
        <v>46</v>
      </c>
      <c r="C15" s="56" t="s">
        <v>67</v>
      </c>
      <c r="D15" s="56"/>
      <c r="E15" s="56"/>
      <c r="F15" s="41">
        <v>80</v>
      </c>
    </row>
    <row r="16" spans="2:6" ht="15.75">
      <c r="B16" s="39" t="s">
        <v>60</v>
      </c>
      <c r="C16" s="56" t="s">
        <v>74</v>
      </c>
      <c r="D16" s="56"/>
      <c r="E16" s="56"/>
      <c r="F16" s="41">
        <v>50</v>
      </c>
    </row>
    <row r="17" spans="2:6" ht="15.75">
      <c r="B17" s="39" t="s">
        <v>60</v>
      </c>
      <c r="C17" s="56" t="s">
        <v>68</v>
      </c>
      <c r="D17" s="56"/>
      <c r="E17" s="56"/>
      <c r="F17" s="41">
        <v>50</v>
      </c>
    </row>
    <row r="18" spans="2:6" ht="15.75">
      <c r="B18" s="39" t="s">
        <v>60</v>
      </c>
      <c r="C18" s="56" t="s">
        <v>153</v>
      </c>
      <c r="D18" s="56"/>
      <c r="E18" s="56"/>
      <c r="F18" s="41">
        <v>50</v>
      </c>
    </row>
    <row r="19" spans="2:6" ht="15.75">
      <c r="B19" s="39" t="s">
        <v>60</v>
      </c>
      <c r="C19" s="56" t="s">
        <v>81</v>
      </c>
      <c r="D19" s="56"/>
      <c r="E19" s="56"/>
      <c r="F19" s="41">
        <v>50</v>
      </c>
    </row>
    <row r="20" spans="2:6" ht="15.75">
      <c r="B20" s="39" t="s">
        <v>60</v>
      </c>
      <c r="C20" s="56" t="s">
        <v>69</v>
      </c>
      <c r="D20" s="56"/>
      <c r="E20" s="56"/>
      <c r="F20" s="41">
        <v>50</v>
      </c>
    </row>
    <row r="21" spans="2:6" ht="15.75">
      <c r="B21" s="39" t="s">
        <v>60</v>
      </c>
      <c r="C21" s="56" t="s">
        <v>161</v>
      </c>
      <c r="D21" s="56"/>
      <c r="E21" s="56"/>
      <c r="F21" s="41">
        <v>50</v>
      </c>
    </row>
    <row r="22" spans="2:6" ht="15.75">
      <c r="B22" s="39" t="s">
        <v>60</v>
      </c>
      <c r="C22" s="56" t="s">
        <v>143</v>
      </c>
      <c r="D22" s="56"/>
      <c r="E22" s="56"/>
      <c r="F22" s="41">
        <v>50</v>
      </c>
    </row>
    <row r="23" spans="2:6" ht="15.75">
      <c r="B23" s="39" t="s">
        <v>60</v>
      </c>
      <c r="C23" s="56" t="s">
        <v>175</v>
      </c>
      <c r="D23" s="56"/>
      <c r="E23" s="56"/>
      <c r="F23" s="41">
        <v>50</v>
      </c>
    </row>
    <row r="24" spans="2:6" ht="15.75">
      <c r="B24" s="39" t="s">
        <v>191</v>
      </c>
      <c r="C24" s="56" t="s">
        <v>174</v>
      </c>
      <c r="D24" s="56"/>
      <c r="E24" s="56"/>
      <c r="F24" s="41">
        <v>30</v>
      </c>
    </row>
    <row r="26" spans="2:6" ht="15.75">
      <c r="B26" s="39" t="s">
        <v>41</v>
      </c>
      <c r="F26" s="42">
        <f>SUM(F8:F24)</f>
        <v>1750</v>
      </c>
    </row>
    <row r="28" spans="1:6" ht="16.5">
      <c r="A28" s="38" t="s">
        <v>42</v>
      </c>
      <c r="B28" s="39"/>
      <c r="C28" s="39"/>
      <c r="D28" s="39"/>
      <c r="E28" s="39"/>
      <c r="F28" s="40"/>
    </row>
    <row r="29" spans="2:6" ht="15.75">
      <c r="B29" s="39" t="s">
        <v>38</v>
      </c>
      <c r="C29" s="56" t="s">
        <v>104</v>
      </c>
      <c r="D29" s="56"/>
      <c r="E29" s="56"/>
      <c r="F29" s="41">
        <v>350</v>
      </c>
    </row>
    <row r="30" spans="2:6" ht="15.75">
      <c r="B30" s="39" t="s">
        <v>39</v>
      </c>
      <c r="C30" s="56" t="s">
        <v>119</v>
      </c>
      <c r="D30" s="56"/>
      <c r="E30" s="56"/>
      <c r="F30" s="41">
        <v>170</v>
      </c>
    </row>
    <row r="31" spans="2:6" ht="15.75">
      <c r="B31" s="39" t="s">
        <v>40</v>
      </c>
      <c r="C31" s="56" t="s">
        <v>101</v>
      </c>
      <c r="D31" s="56"/>
      <c r="E31" s="56"/>
      <c r="F31" s="41">
        <v>100</v>
      </c>
    </row>
    <row r="32" spans="2:6" ht="15.75">
      <c r="B32" s="39" t="s">
        <v>40</v>
      </c>
      <c r="C32" s="56" t="s">
        <v>123</v>
      </c>
      <c r="D32" s="56"/>
      <c r="E32" s="56"/>
      <c r="F32" s="41">
        <v>100</v>
      </c>
    </row>
    <row r="33" spans="2:6" ht="15.75">
      <c r="B33" s="39" t="s">
        <v>46</v>
      </c>
      <c r="C33" s="56" t="s">
        <v>105</v>
      </c>
      <c r="D33" s="56"/>
      <c r="E33" s="56"/>
      <c r="F33" s="41">
        <v>50</v>
      </c>
    </row>
    <row r="34" spans="2:6" ht="15.75">
      <c r="B34" s="39" t="s">
        <v>46</v>
      </c>
      <c r="C34" s="56" t="s">
        <v>111</v>
      </c>
      <c r="D34" s="56"/>
      <c r="E34" s="56"/>
      <c r="F34" s="41">
        <v>50</v>
      </c>
    </row>
    <row r="35" spans="2:6" ht="15.75">
      <c r="B35" s="39" t="s">
        <v>46</v>
      </c>
      <c r="C35" s="56" t="s">
        <v>103</v>
      </c>
      <c r="D35" s="56"/>
      <c r="E35" s="56"/>
      <c r="F35" s="41">
        <v>50</v>
      </c>
    </row>
    <row r="36" spans="2:6" ht="15.75">
      <c r="B36" s="39" t="s">
        <v>46</v>
      </c>
      <c r="C36" s="56" t="s">
        <v>120</v>
      </c>
      <c r="D36" s="56"/>
      <c r="E36" s="56"/>
      <c r="F36" s="41">
        <v>50</v>
      </c>
    </row>
    <row r="38" spans="2:6" ht="15.75">
      <c r="B38" s="39" t="s">
        <v>41</v>
      </c>
      <c r="F38" s="42">
        <f>SUM(F29:F36)</f>
        <v>920</v>
      </c>
    </row>
    <row r="39" spans="1:6" ht="15.75">
      <c r="A39" s="39"/>
      <c r="B39" s="39"/>
      <c r="C39" s="39"/>
      <c r="D39" s="39"/>
      <c r="E39" s="39"/>
      <c r="F39" s="39"/>
    </row>
    <row r="40" spans="1:6" ht="16.5">
      <c r="A40" s="38" t="s">
        <v>43</v>
      </c>
      <c r="B40" s="39"/>
      <c r="C40" s="39"/>
      <c r="D40" s="39"/>
      <c r="E40" s="39"/>
      <c r="F40" s="41"/>
    </row>
    <row r="41" spans="1:6" ht="15.75">
      <c r="A41" s="39"/>
      <c r="B41" s="39" t="s">
        <v>38</v>
      </c>
      <c r="C41" s="56" t="s">
        <v>183</v>
      </c>
      <c r="D41" s="56"/>
      <c r="E41" s="56"/>
      <c r="F41" s="41">
        <v>300</v>
      </c>
    </row>
    <row r="42" spans="1:6" ht="15.75">
      <c r="A42" s="39"/>
      <c r="B42" s="39" t="s">
        <v>39</v>
      </c>
      <c r="C42" s="56" t="s">
        <v>127</v>
      </c>
      <c r="D42" s="56"/>
      <c r="E42" s="56"/>
      <c r="F42" s="41">
        <v>145</v>
      </c>
    </row>
    <row r="43" spans="1:6" ht="15.75">
      <c r="A43" s="39"/>
      <c r="B43" s="39" t="s">
        <v>40</v>
      </c>
      <c r="C43" s="56" t="s">
        <v>128</v>
      </c>
      <c r="D43" s="56"/>
      <c r="E43" s="56"/>
      <c r="F43" s="41">
        <v>85</v>
      </c>
    </row>
    <row r="44" spans="1:6" ht="15.75">
      <c r="A44" s="39"/>
      <c r="B44" s="39" t="s">
        <v>40</v>
      </c>
      <c r="C44" s="56" t="s">
        <v>108</v>
      </c>
      <c r="D44" s="56"/>
      <c r="E44" s="56"/>
      <c r="F44" s="41">
        <v>85</v>
      </c>
    </row>
    <row r="45" spans="1:6" ht="15.75">
      <c r="A45" s="39"/>
      <c r="B45" s="39" t="s">
        <v>46</v>
      </c>
      <c r="C45" s="56" t="s">
        <v>129</v>
      </c>
      <c r="D45" s="56"/>
      <c r="E45" s="56"/>
      <c r="F45" s="41">
        <v>50</v>
      </c>
    </row>
    <row r="46" spans="1:6" ht="15.75">
      <c r="A46" s="39"/>
      <c r="B46" s="39" t="s">
        <v>46</v>
      </c>
      <c r="C46" s="56" t="s">
        <v>185</v>
      </c>
      <c r="D46" s="56"/>
      <c r="E46" s="56"/>
      <c r="F46" s="41">
        <v>50</v>
      </c>
    </row>
    <row r="47" spans="1:6" ht="15.75">
      <c r="A47" s="39"/>
      <c r="B47" s="39"/>
      <c r="C47" s="39"/>
      <c r="D47" s="39"/>
      <c r="E47" s="39"/>
      <c r="F47" s="39"/>
    </row>
    <row r="48" spans="1:6" ht="15.75">
      <c r="A48" s="39"/>
      <c r="B48" s="39" t="s">
        <v>41</v>
      </c>
      <c r="C48" s="39"/>
      <c r="D48" s="39"/>
      <c r="E48" s="39"/>
      <c r="F48" s="42">
        <f>SUM(F41:F47)</f>
        <v>715</v>
      </c>
    </row>
    <row r="49" spans="1:6" ht="15.75">
      <c r="A49" s="39"/>
      <c r="B49" s="39"/>
      <c r="C49" s="39"/>
      <c r="D49" s="39"/>
      <c r="E49" s="39"/>
      <c r="F49" s="39"/>
    </row>
    <row r="50" spans="1:6" ht="15.75">
      <c r="A50" s="39"/>
      <c r="B50" s="39"/>
      <c r="C50" s="39"/>
      <c r="D50" s="39"/>
      <c r="E50" s="39"/>
      <c r="F50" s="39"/>
    </row>
    <row r="51" spans="1:6" ht="16.5">
      <c r="A51" s="38" t="s">
        <v>44</v>
      </c>
      <c r="B51" s="39"/>
      <c r="C51" s="39"/>
      <c r="D51" s="39"/>
      <c r="E51" s="39"/>
      <c r="F51" s="39"/>
    </row>
    <row r="52" spans="1:7" ht="15.75">
      <c r="A52" s="39"/>
      <c r="B52" s="56" t="s">
        <v>108</v>
      </c>
      <c r="C52" s="56"/>
      <c r="D52" s="56"/>
      <c r="E52" s="56" t="s">
        <v>87</v>
      </c>
      <c r="F52" s="58"/>
      <c r="G52" s="58"/>
    </row>
    <row r="53" spans="1:7" ht="15.75">
      <c r="A53" s="39"/>
      <c r="B53" s="56" t="s">
        <v>104</v>
      </c>
      <c r="C53" s="56"/>
      <c r="D53" s="56"/>
      <c r="E53" s="56" t="s">
        <v>162</v>
      </c>
      <c r="F53" s="58"/>
      <c r="G53" s="58"/>
    </row>
    <row r="54" spans="1:7" ht="15.75">
      <c r="A54" s="39"/>
      <c r="B54" s="56" t="s">
        <v>103</v>
      </c>
      <c r="C54" s="56"/>
      <c r="D54" s="56"/>
      <c r="E54" s="56" t="s">
        <v>115</v>
      </c>
      <c r="F54" s="58"/>
      <c r="G54" s="58"/>
    </row>
    <row r="55" spans="1:7" ht="15.75">
      <c r="A55" s="39"/>
      <c r="B55" s="56" t="s">
        <v>172</v>
      </c>
      <c r="C55" s="56"/>
      <c r="D55" s="56"/>
      <c r="E55" s="56" t="s">
        <v>150</v>
      </c>
      <c r="F55" s="58"/>
      <c r="G55" s="58"/>
    </row>
    <row r="56" spans="1:6" ht="15.75">
      <c r="A56" s="39"/>
      <c r="B56" s="39" t="s">
        <v>76</v>
      </c>
      <c r="C56" s="39"/>
      <c r="D56" s="39"/>
      <c r="E56" s="39" t="s">
        <v>65</v>
      </c>
      <c r="F56" s="39"/>
    </row>
    <row r="57" spans="1:6" ht="15.75">
      <c r="A57" s="39"/>
      <c r="B57" s="39" t="s">
        <v>175</v>
      </c>
      <c r="C57" s="39"/>
      <c r="D57" s="39"/>
      <c r="E57" s="39" t="s">
        <v>146</v>
      </c>
      <c r="F57" s="39"/>
    </row>
    <row r="58" s="39" customFormat="1" ht="15.75"/>
    <row r="59" spans="1:6" ht="18">
      <c r="A59" s="38" t="s">
        <v>45</v>
      </c>
      <c r="F59" s="43">
        <f>F48+F38+F26</f>
        <v>3385</v>
      </c>
    </row>
  </sheetData>
  <sheetProtection/>
  <mergeCells count="43">
    <mergeCell ref="C20:E20"/>
    <mergeCell ref="C21:E21"/>
    <mergeCell ref="C22:E22"/>
    <mergeCell ref="C23:E23"/>
    <mergeCell ref="C24:E24"/>
    <mergeCell ref="A1:I1"/>
    <mergeCell ref="A3:I3"/>
    <mergeCell ref="A5:I5"/>
    <mergeCell ref="C8:E8"/>
    <mergeCell ref="C29:E29"/>
    <mergeCell ref="A4:I4"/>
    <mergeCell ref="C43:E43"/>
    <mergeCell ref="C46:E46"/>
    <mergeCell ref="E53:G53"/>
    <mergeCell ref="E54:G54"/>
    <mergeCell ref="B52:D52"/>
    <mergeCell ref="B53:D53"/>
    <mergeCell ref="B54:D54"/>
    <mergeCell ref="E52:G52"/>
    <mergeCell ref="C9:E9"/>
    <mergeCell ref="C18:E18"/>
    <mergeCell ref="C19:E19"/>
    <mergeCell ref="C30:E30"/>
    <mergeCell ref="C10:E10"/>
    <mergeCell ref="C11:E11"/>
    <mergeCell ref="C12:E12"/>
    <mergeCell ref="C13:E13"/>
    <mergeCell ref="C31:E31"/>
    <mergeCell ref="C16:E16"/>
    <mergeCell ref="C17:E17"/>
    <mergeCell ref="B55:D55"/>
    <mergeCell ref="C14:E14"/>
    <mergeCell ref="C42:E42"/>
    <mergeCell ref="C15:E15"/>
    <mergeCell ref="C41:E41"/>
    <mergeCell ref="C35:E35"/>
    <mergeCell ref="C36:E36"/>
    <mergeCell ref="C34:E34"/>
    <mergeCell ref="C32:E32"/>
    <mergeCell ref="C33:E33"/>
    <mergeCell ref="C44:E44"/>
    <mergeCell ref="C45:E45"/>
    <mergeCell ref="E55:G55"/>
  </mergeCells>
  <printOptions horizontalCentered="1"/>
  <pageMargins left="0.75" right="0.75" top="1" bottom="1" header="0.5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showZeros="0" zoomScalePageLayoutView="0" workbookViewId="0" topLeftCell="A1">
      <selection activeCell="J19" sqref="J1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3" t="s">
        <v>11</v>
      </c>
      <c r="B1" s="58"/>
      <c r="D1" s="64"/>
      <c r="E1" s="58"/>
      <c r="F1" s="58"/>
      <c r="G1" s="58"/>
      <c r="H1" s="58"/>
      <c r="I1" s="58"/>
      <c r="J1" s="65"/>
      <c r="K1" s="65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2" t="s">
        <v>61</v>
      </c>
    </row>
    <row r="4" spans="1:13" ht="15">
      <c r="A4" s="9">
        <v>1</v>
      </c>
      <c r="B4" s="7" t="s">
        <v>69</v>
      </c>
      <c r="C4" s="8">
        <v>15</v>
      </c>
      <c r="D4" s="9">
        <v>208</v>
      </c>
      <c r="E4" s="9">
        <v>246</v>
      </c>
      <c r="F4" s="9">
        <v>267</v>
      </c>
      <c r="G4" s="9">
        <v>191</v>
      </c>
      <c r="H4" s="9">
        <v>220</v>
      </c>
      <c r="I4" s="9">
        <v>210</v>
      </c>
      <c r="J4" s="10">
        <f>SUM(D4:I4)</f>
        <v>1342</v>
      </c>
      <c r="K4" s="11">
        <f>AVERAGE(D4:I4)</f>
        <v>223.66666666666666</v>
      </c>
      <c r="L4" s="53">
        <f>MAX(D4:I4)</f>
        <v>267</v>
      </c>
      <c r="M4" s="51"/>
    </row>
    <row r="5" spans="1:12" ht="15">
      <c r="A5" s="9">
        <v>2</v>
      </c>
      <c r="B5" s="7" t="s">
        <v>76</v>
      </c>
      <c r="C5" s="8">
        <v>20</v>
      </c>
      <c r="D5" s="9">
        <v>194</v>
      </c>
      <c r="E5" s="9">
        <v>247</v>
      </c>
      <c r="F5" s="9">
        <v>188</v>
      </c>
      <c r="G5" s="9">
        <v>236</v>
      </c>
      <c r="H5" s="9">
        <v>184</v>
      </c>
      <c r="I5" s="9">
        <v>259</v>
      </c>
      <c r="J5" s="10">
        <f>SUM(D5:I5)</f>
        <v>1308</v>
      </c>
      <c r="K5" s="11">
        <f aca="true" t="shared" si="0" ref="K5:K23">AVERAGE(D5:I5)</f>
        <v>218</v>
      </c>
      <c r="L5" s="53">
        <f aca="true" t="shared" si="1" ref="L5:L49">MAX(D5:I5)</f>
        <v>259</v>
      </c>
    </row>
    <row r="6" spans="1:12" ht="15">
      <c r="A6" s="9">
        <v>3</v>
      </c>
      <c r="B6" s="7" t="s">
        <v>74</v>
      </c>
      <c r="C6" s="8">
        <v>19</v>
      </c>
      <c r="D6" s="9">
        <v>194</v>
      </c>
      <c r="E6" s="9">
        <v>173</v>
      </c>
      <c r="F6" s="9">
        <v>255</v>
      </c>
      <c r="G6" s="9">
        <v>180</v>
      </c>
      <c r="H6" s="9">
        <v>247</v>
      </c>
      <c r="I6" s="9">
        <v>239</v>
      </c>
      <c r="J6" s="10">
        <f>SUM(D6:I6)</f>
        <v>1288</v>
      </c>
      <c r="K6" s="11">
        <f t="shared" si="0"/>
        <v>214.66666666666666</v>
      </c>
      <c r="L6" s="53">
        <f t="shared" si="1"/>
        <v>255</v>
      </c>
    </row>
    <row r="7" spans="1:12" ht="15">
      <c r="A7" s="9">
        <v>4</v>
      </c>
      <c r="B7" s="7" t="s">
        <v>153</v>
      </c>
      <c r="C7" s="8">
        <v>25</v>
      </c>
      <c r="D7" s="9">
        <v>177</v>
      </c>
      <c r="E7" s="9">
        <v>191</v>
      </c>
      <c r="F7" s="9">
        <v>225</v>
      </c>
      <c r="G7" s="9">
        <v>211</v>
      </c>
      <c r="H7" s="9">
        <v>257</v>
      </c>
      <c r="I7" s="9">
        <v>197</v>
      </c>
      <c r="J7" s="10">
        <f>SUM(D7:I7)</f>
        <v>1258</v>
      </c>
      <c r="K7" s="11">
        <f t="shared" si="0"/>
        <v>209.66666666666666</v>
      </c>
      <c r="L7" s="53">
        <f t="shared" si="1"/>
        <v>257</v>
      </c>
    </row>
    <row r="8" spans="1:12" ht="15">
      <c r="A8" s="9">
        <v>5</v>
      </c>
      <c r="B8" s="7" t="s">
        <v>88</v>
      </c>
      <c r="C8" s="8">
        <v>30</v>
      </c>
      <c r="D8" s="9">
        <v>185</v>
      </c>
      <c r="E8" s="9">
        <v>213</v>
      </c>
      <c r="F8" s="9">
        <v>171</v>
      </c>
      <c r="G8" s="9">
        <v>172</v>
      </c>
      <c r="H8" s="9">
        <v>246</v>
      </c>
      <c r="I8" s="9">
        <v>267</v>
      </c>
      <c r="J8" s="10">
        <f>SUM(D8:I8)</f>
        <v>1254</v>
      </c>
      <c r="K8" s="11">
        <f t="shared" si="0"/>
        <v>209</v>
      </c>
      <c r="L8" s="53">
        <f t="shared" si="1"/>
        <v>267</v>
      </c>
    </row>
    <row r="9" spans="1:12" ht="15">
      <c r="A9" s="9">
        <v>6</v>
      </c>
      <c r="B9" s="7" t="s">
        <v>175</v>
      </c>
      <c r="C9" s="8">
        <v>21</v>
      </c>
      <c r="D9" s="9">
        <v>212</v>
      </c>
      <c r="E9" s="9">
        <v>205</v>
      </c>
      <c r="F9" s="9">
        <v>179</v>
      </c>
      <c r="G9" s="9">
        <v>228</v>
      </c>
      <c r="H9" s="9">
        <v>236</v>
      </c>
      <c r="I9" s="9">
        <v>187</v>
      </c>
      <c r="J9" s="10">
        <f>SUM(D9:I9)</f>
        <v>1247</v>
      </c>
      <c r="K9" s="11">
        <f t="shared" si="0"/>
        <v>207.83333333333334</v>
      </c>
      <c r="L9" s="53">
        <f t="shared" si="1"/>
        <v>236</v>
      </c>
    </row>
    <row r="10" spans="1:12" ht="15">
      <c r="A10" s="9">
        <v>7</v>
      </c>
      <c r="B10" s="7" t="s">
        <v>68</v>
      </c>
      <c r="C10" s="8">
        <v>15</v>
      </c>
      <c r="D10" s="9">
        <v>186</v>
      </c>
      <c r="E10" s="9">
        <v>255</v>
      </c>
      <c r="F10" s="9">
        <v>176</v>
      </c>
      <c r="G10" s="9">
        <v>215</v>
      </c>
      <c r="H10" s="9">
        <v>217</v>
      </c>
      <c r="I10" s="9">
        <v>195</v>
      </c>
      <c r="J10" s="10">
        <f>SUM(D10:I10)</f>
        <v>1244</v>
      </c>
      <c r="K10" s="11">
        <f t="shared" si="0"/>
        <v>207.33333333333334</v>
      </c>
      <c r="L10" s="53">
        <f t="shared" si="1"/>
        <v>255</v>
      </c>
    </row>
    <row r="11" spans="1:12" ht="15">
      <c r="A11" s="9">
        <v>8</v>
      </c>
      <c r="B11" s="7" t="s">
        <v>164</v>
      </c>
      <c r="C11" s="8">
        <v>34</v>
      </c>
      <c r="D11" s="9">
        <v>191</v>
      </c>
      <c r="E11" s="9">
        <v>203</v>
      </c>
      <c r="F11" s="9">
        <v>225</v>
      </c>
      <c r="G11" s="9">
        <v>193</v>
      </c>
      <c r="H11" s="9">
        <v>239</v>
      </c>
      <c r="I11" s="9">
        <v>190</v>
      </c>
      <c r="J11" s="10">
        <f>SUM(D11:I11)</f>
        <v>1241</v>
      </c>
      <c r="K11" s="11">
        <f t="shared" si="0"/>
        <v>206.83333333333334</v>
      </c>
      <c r="L11" s="53">
        <f t="shared" si="1"/>
        <v>239</v>
      </c>
    </row>
    <row r="12" spans="1:12" ht="15">
      <c r="A12" s="9">
        <v>9</v>
      </c>
      <c r="B12" s="7" t="s">
        <v>81</v>
      </c>
      <c r="C12" s="8">
        <v>24</v>
      </c>
      <c r="D12" s="9">
        <v>242</v>
      </c>
      <c r="E12" s="9">
        <v>163</v>
      </c>
      <c r="F12" s="9">
        <v>200</v>
      </c>
      <c r="G12" s="9">
        <v>211</v>
      </c>
      <c r="H12" s="9">
        <v>205</v>
      </c>
      <c r="I12" s="9">
        <v>218</v>
      </c>
      <c r="J12" s="10">
        <f>SUM(D12:I12)</f>
        <v>1239</v>
      </c>
      <c r="K12" s="11">
        <f t="shared" si="0"/>
        <v>206.5</v>
      </c>
      <c r="L12" s="53">
        <f t="shared" si="1"/>
        <v>242</v>
      </c>
    </row>
    <row r="13" spans="1:12" ht="15">
      <c r="A13" s="9">
        <v>10</v>
      </c>
      <c r="B13" s="7" t="s">
        <v>142</v>
      </c>
      <c r="C13" s="8">
        <v>18</v>
      </c>
      <c r="D13" s="9">
        <v>138</v>
      </c>
      <c r="E13" s="9">
        <v>214</v>
      </c>
      <c r="F13" s="9">
        <v>226</v>
      </c>
      <c r="G13" s="9">
        <v>245</v>
      </c>
      <c r="H13" s="9">
        <v>202</v>
      </c>
      <c r="I13" s="9">
        <v>206</v>
      </c>
      <c r="J13" s="10">
        <f>SUM(D13:I13)</f>
        <v>1231</v>
      </c>
      <c r="K13" s="11">
        <f t="shared" si="0"/>
        <v>205.16666666666666</v>
      </c>
      <c r="L13" s="53">
        <f t="shared" si="1"/>
        <v>245</v>
      </c>
    </row>
    <row r="14" spans="1:12" ht="15">
      <c r="A14" s="9">
        <v>11</v>
      </c>
      <c r="B14" s="7" t="s">
        <v>90</v>
      </c>
      <c r="C14" s="8">
        <v>31</v>
      </c>
      <c r="D14" s="9">
        <v>200</v>
      </c>
      <c r="E14" s="9">
        <v>229</v>
      </c>
      <c r="F14" s="9">
        <v>242</v>
      </c>
      <c r="G14" s="9">
        <v>202</v>
      </c>
      <c r="H14" s="9">
        <v>165</v>
      </c>
      <c r="I14" s="9">
        <v>189</v>
      </c>
      <c r="J14" s="10">
        <f>SUM(D14:I14)</f>
        <v>1227</v>
      </c>
      <c r="K14" s="11">
        <f t="shared" si="0"/>
        <v>204.5</v>
      </c>
      <c r="L14" s="53">
        <f t="shared" si="1"/>
        <v>242</v>
      </c>
    </row>
    <row r="15" spans="1:12" ht="15">
      <c r="A15" s="9">
        <v>12</v>
      </c>
      <c r="B15" s="7" t="s">
        <v>161</v>
      </c>
      <c r="C15" s="8">
        <v>8</v>
      </c>
      <c r="D15" s="9">
        <v>196</v>
      </c>
      <c r="E15" s="9">
        <v>195</v>
      </c>
      <c r="F15" s="9">
        <v>173</v>
      </c>
      <c r="G15" s="9">
        <v>235</v>
      </c>
      <c r="H15" s="9">
        <v>234</v>
      </c>
      <c r="I15" s="9">
        <v>192</v>
      </c>
      <c r="J15" s="10">
        <f>SUM(D15:I15)</f>
        <v>1225</v>
      </c>
      <c r="K15" s="11">
        <f t="shared" si="0"/>
        <v>204.16666666666666</v>
      </c>
      <c r="L15" s="53">
        <f t="shared" si="1"/>
        <v>235</v>
      </c>
    </row>
    <row r="16" spans="1:13" ht="15">
      <c r="A16" s="9">
        <v>13</v>
      </c>
      <c r="B16" s="7" t="s">
        <v>79</v>
      </c>
      <c r="C16" s="8">
        <v>23</v>
      </c>
      <c r="D16" s="9">
        <v>207</v>
      </c>
      <c r="E16" s="9">
        <v>206</v>
      </c>
      <c r="F16" s="9">
        <v>157</v>
      </c>
      <c r="G16" s="9">
        <v>201</v>
      </c>
      <c r="H16" s="9">
        <v>183</v>
      </c>
      <c r="I16" s="9">
        <v>267</v>
      </c>
      <c r="J16" s="10">
        <f>SUM(D16:I16)</f>
        <v>1221</v>
      </c>
      <c r="K16" s="11">
        <f t="shared" si="0"/>
        <v>203.5</v>
      </c>
      <c r="L16" s="53">
        <f t="shared" si="1"/>
        <v>267</v>
      </c>
      <c r="M16" s="51"/>
    </row>
    <row r="17" spans="1:12" ht="15">
      <c r="A17" s="9">
        <v>14</v>
      </c>
      <c r="B17" s="7" t="s">
        <v>150</v>
      </c>
      <c r="C17" s="8">
        <v>30</v>
      </c>
      <c r="D17" s="9">
        <v>179</v>
      </c>
      <c r="E17" s="9">
        <v>171</v>
      </c>
      <c r="F17" s="9">
        <v>190</v>
      </c>
      <c r="G17" s="9">
        <v>228</v>
      </c>
      <c r="H17" s="9">
        <v>257</v>
      </c>
      <c r="I17" s="9">
        <v>195</v>
      </c>
      <c r="J17" s="10">
        <f>SUM(D17:I17)</f>
        <v>1220</v>
      </c>
      <c r="K17" s="11">
        <f t="shared" si="0"/>
        <v>203.33333333333334</v>
      </c>
      <c r="L17" s="53">
        <f t="shared" si="1"/>
        <v>257</v>
      </c>
    </row>
    <row r="18" spans="1:12" ht="15">
      <c r="A18" s="9">
        <v>15</v>
      </c>
      <c r="B18" s="7" t="s">
        <v>143</v>
      </c>
      <c r="C18" s="8">
        <v>14</v>
      </c>
      <c r="D18" s="9">
        <v>245</v>
      </c>
      <c r="E18" s="9">
        <v>168</v>
      </c>
      <c r="F18" s="9">
        <v>183</v>
      </c>
      <c r="G18" s="9">
        <v>226</v>
      </c>
      <c r="H18" s="9">
        <v>194</v>
      </c>
      <c r="I18" s="9">
        <v>196</v>
      </c>
      <c r="J18" s="10">
        <f>SUM(D18:I18)</f>
        <v>1212</v>
      </c>
      <c r="K18" s="11">
        <f t="shared" si="0"/>
        <v>202</v>
      </c>
      <c r="L18" s="53">
        <f t="shared" si="1"/>
        <v>245</v>
      </c>
    </row>
    <row r="19" spans="1:12" ht="15">
      <c r="A19" s="9">
        <v>16</v>
      </c>
      <c r="B19" s="7" t="s">
        <v>67</v>
      </c>
      <c r="C19" s="8">
        <v>14</v>
      </c>
      <c r="D19" s="9">
        <v>188</v>
      </c>
      <c r="E19" s="9">
        <v>238</v>
      </c>
      <c r="F19" s="9">
        <v>200</v>
      </c>
      <c r="G19" s="9">
        <v>214</v>
      </c>
      <c r="H19" s="9">
        <v>192</v>
      </c>
      <c r="I19" s="9">
        <v>180</v>
      </c>
      <c r="J19" s="10">
        <f>SUM(D19:I19)</f>
        <v>1212</v>
      </c>
      <c r="K19" s="11">
        <f t="shared" si="0"/>
        <v>202</v>
      </c>
      <c r="L19" s="53">
        <f t="shared" si="1"/>
        <v>238</v>
      </c>
    </row>
    <row r="20" spans="1:12" ht="15">
      <c r="A20" s="9">
        <v>17</v>
      </c>
      <c r="B20" s="7" t="s">
        <v>174</v>
      </c>
      <c r="C20" s="8">
        <v>10</v>
      </c>
      <c r="D20" s="9">
        <v>192</v>
      </c>
      <c r="E20" s="9">
        <v>225</v>
      </c>
      <c r="F20" s="9">
        <v>189</v>
      </c>
      <c r="G20" s="9">
        <v>226</v>
      </c>
      <c r="H20" s="9">
        <v>178</v>
      </c>
      <c r="I20" s="9">
        <v>199</v>
      </c>
      <c r="J20" s="10">
        <f>SUM(D20:I20)</f>
        <v>1209</v>
      </c>
      <c r="K20" s="11">
        <f t="shared" si="0"/>
        <v>201.5</v>
      </c>
      <c r="L20" s="53">
        <f t="shared" si="1"/>
        <v>226</v>
      </c>
    </row>
    <row r="21" spans="1:12" ht="15">
      <c r="A21" s="9">
        <v>18</v>
      </c>
      <c r="B21" s="7" t="s">
        <v>65</v>
      </c>
      <c r="C21" s="8">
        <v>13</v>
      </c>
      <c r="D21" s="9">
        <v>182</v>
      </c>
      <c r="E21" s="9">
        <v>192</v>
      </c>
      <c r="F21" s="9">
        <v>188</v>
      </c>
      <c r="G21" s="9">
        <v>248</v>
      </c>
      <c r="H21" s="9">
        <v>143</v>
      </c>
      <c r="I21" s="9">
        <v>254</v>
      </c>
      <c r="J21" s="10">
        <f>SUM(D21:I21)</f>
        <v>1207</v>
      </c>
      <c r="K21" s="11">
        <f t="shared" si="0"/>
        <v>201.16666666666666</v>
      </c>
      <c r="L21" s="53">
        <f t="shared" si="1"/>
        <v>254</v>
      </c>
    </row>
    <row r="22" spans="1:12" ht="15">
      <c r="A22" s="9">
        <v>19</v>
      </c>
      <c r="B22" s="7" t="s">
        <v>158</v>
      </c>
      <c r="C22" s="8">
        <v>20</v>
      </c>
      <c r="D22" s="9">
        <v>168</v>
      </c>
      <c r="E22" s="9">
        <v>156</v>
      </c>
      <c r="F22" s="9">
        <v>222</v>
      </c>
      <c r="G22" s="9">
        <v>243</v>
      </c>
      <c r="H22" s="9">
        <v>209</v>
      </c>
      <c r="I22" s="9">
        <v>207</v>
      </c>
      <c r="J22" s="10">
        <f>SUM(D22:I22)</f>
        <v>1205</v>
      </c>
      <c r="K22" s="11">
        <f t="shared" si="0"/>
        <v>200.83333333333334</v>
      </c>
      <c r="L22" s="53">
        <f t="shared" si="1"/>
        <v>243</v>
      </c>
    </row>
    <row r="23" spans="1:12" ht="15">
      <c r="A23" s="9">
        <v>20</v>
      </c>
      <c r="B23" s="7" t="s">
        <v>176</v>
      </c>
      <c r="C23" s="8">
        <v>25</v>
      </c>
      <c r="D23" s="9">
        <v>214</v>
      </c>
      <c r="E23" s="9">
        <v>224</v>
      </c>
      <c r="F23" s="9">
        <v>182</v>
      </c>
      <c r="G23" s="9">
        <v>174</v>
      </c>
      <c r="H23" s="9">
        <v>227</v>
      </c>
      <c r="I23" s="9">
        <v>179</v>
      </c>
      <c r="J23" s="10">
        <f>SUM(D23:I23)</f>
        <v>1200</v>
      </c>
      <c r="K23" s="11">
        <f t="shared" si="0"/>
        <v>200</v>
      </c>
      <c r="L23" s="53">
        <f t="shared" si="1"/>
        <v>227</v>
      </c>
    </row>
    <row r="24" spans="1:12" ht="15">
      <c r="A24" s="9">
        <v>21</v>
      </c>
      <c r="B24" s="7" t="s">
        <v>157</v>
      </c>
      <c r="C24" s="8">
        <v>31</v>
      </c>
      <c r="D24" s="9">
        <v>207</v>
      </c>
      <c r="E24" s="9">
        <v>129</v>
      </c>
      <c r="F24" s="9">
        <v>210</v>
      </c>
      <c r="G24" s="9">
        <v>215</v>
      </c>
      <c r="H24" s="9">
        <v>212</v>
      </c>
      <c r="I24" s="9">
        <v>222</v>
      </c>
      <c r="J24" s="10">
        <f>SUM(D24:I24)</f>
        <v>1195</v>
      </c>
      <c r="K24" s="11">
        <f>AVERAGE(D24:I24)</f>
        <v>199.16666666666666</v>
      </c>
      <c r="L24" s="53">
        <f t="shared" si="1"/>
        <v>222</v>
      </c>
    </row>
    <row r="25" spans="1:12" ht="15">
      <c r="A25" s="9">
        <v>22</v>
      </c>
      <c r="B25" s="7" t="s">
        <v>165</v>
      </c>
      <c r="C25" s="8">
        <v>36</v>
      </c>
      <c r="D25" s="9">
        <v>158</v>
      </c>
      <c r="E25" s="9">
        <v>216</v>
      </c>
      <c r="F25" s="9">
        <v>213</v>
      </c>
      <c r="G25" s="9">
        <v>236</v>
      </c>
      <c r="H25" s="9">
        <v>179</v>
      </c>
      <c r="I25" s="9">
        <v>185</v>
      </c>
      <c r="J25" s="10">
        <f>SUM(D25:I25)</f>
        <v>1187</v>
      </c>
      <c r="K25" s="11">
        <f>AVERAGE(D25:I25)</f>
        <v>197.83333333333334</v>
      </c>
      <c r="L25" s="53">
        <f t="shared" si="1"/>
        <v>236</v>
      </c>
    </row>
    <row r="26" spans="1:12" ht="15">
      <c r="A26" s="9">
        <v>23</v>
      </c>
      <c r="B26" s="7" t="s">
        <v>87</v>
      </c>
      <c r="C26" s="8">
        <v>29</v>
      </c>
      <c r="D26" s="9">
        <v>179</v>
      </c>
      <c r="E26" s="9">
        <v>212</v>
      </c>
      <c r="F26" s="9">
        <v>199</v>
      </c>
      <c r="G26" s="9">
        <v>212</v>
      </c>
      <c r="H26" s="9">
        <v>168</v>
      </c>
      <c r="I26" s="9">
        <v>215</v>
      </c>
      <c r="J26" s="10">
        <f>SUM(D26:I26)</f>
        <v>1185</v>
      </c>
      <c r="K26" s="11">
        <f aca="true" t="shared" si="2" ref="K26:K41">AVERAGE(D26:I26)</f>
        <v>197.5</v>
      </c>
      <c r="L26" s="53">
        <f t="shared" si="1"/>
        <v>215</v>
      </c>
    </row>
    <row r="27" spans="1:12" ht="15">
      <c r="A27" s="9">
        <v>24</v>
      </c>
      <c r="B27" s="7" t="s">
        <v>180</v>
      </c>
      <c r="C27" s="8">
        <v>35</v>
      </c>
      <c r="D27" s="9">
        <v>234</v>
      </c>
      <c r="E27" s="9">
        <v>163</v>
      </c>
      <c r="F27" s="9">
        <v>224</v>
      </c>
      <c r="G27" s="9">
        <v>194</v>
      </c>
      <c r="H27" s="9">
        <v>212</v>
      </c>
      <c r="I27" s="9">
        <v>156</v>
      </c>
      <c r="J27" s="10">
        <f>SUM(D27:I27)</f>
        <v>1183</v>
      </c>
      <c r="K27" s="11">
        <f t="shared" si="2"/>
        <v>197.16666666666666</v>
      </c>
      <c r="L27" s="53">
        <f t="shared" si="1"/>
        <v>234</v>
      </c>
    </row>
    <row r="28" spans="1:12" ht="15">
      <c r="A28" s="9">
        <v>25</v>
      </c>
      <c r="B28" s="7" t="s">
        <v>93</v>
      </c>
      <c r="C28" s="8">
        <v>33</v>
      </c>
      <c r="D28" s="9">
        <v>182</v>
      </c>
      <c r="E28" s="9">
        <v>169</v>
      </c>
      <c r="F28" s="9">
        <v>194</v>
      </c>
      <c r="G28" s="9">
        <v>157</v>
      </c>
      <c r="H28" s="9">
        <v>205</v>
      </c>
      <c r="I28" s="9">
        <v>266</v>
      </c>
      <c r="J28" s="10">
        <f>SUM(D28:I28)</f>
        <v>1173</v>
      </c>
      <c r="K28" s="11">
        <f t="shared" si="2"/>
        <v>195.5</v>
      </c>
      <c r="L28" s="53">
        <f t="shared" si="1"/>
        <v>266</v>
      </c>
    </row>
    <row r="29" spans="1:12" ht="15">
      <c r="A29" s="9">
        <v>26</v>
      </c>
      <c r="B29" s="7" t="s">
        <v>82</v>
      </c>
      <c r="C29" s="8">
        <v>24</v>
      </c>
      <c r="D29" s="9">
        <v>189</v>
      </c>
      <c r="E29" s="9">
        <v>159</v>
      </c>
      <c r="F29" s="9">
        <v>223</v>
      </c>
      <c r="G29" s="9">
        <v>211</v>
      </c>
      <c r="H29" s="9">
        <v>232</v>
      </c>
      <c r="I29" s="9">
        <v>147</v>
      </c>
      <c r="J29" s="10">
        <f>SUM(D29:I29)</f>
        <v>1161</v>
      </c>
      <c r="K29" s="11">
        <f t="shared" si="2"/>
        <v>193.5</v>
      </c>
      <c r="L29" s="53">
        <f t="shared" si="1"/>
        <v>232</v>
      </c>
    </row>
    <row r="30" spans="1:12" ht="15">
      <c r="A30" s="9">
        <v>27</v>
      </c>
      <c r="B30" s="7" t="s">
        <v>89</v>
      </c>
      <c r="C30" s="8">
        <v>31</v>
      </c>
      <c r="D30" s="9">
        <v>190</v>
      </c>
      <c r="E30" s="9">
        <v>233</v>
      </c>
      <c r="F30" s="9">
        <v>208</v>
      </c>
      <c r="G30" s="9">
        <v>161</v>
      </c>
      <c r="H30" s="9">
        <v>163</v>
      </c>
      <c r="I30" s="9">
        <v>193</v>
      </c>
      <c r="J30" s="10">
        <f>SUM(D30:I30)</f>
        <v>1148</v>
      </c>
      <c r="K30" s="11">
        <f t="shared" si="2"/>
        <v>191.33333333333334</v>
      </c>
      <c r="L30" s="53">
        <f t="shared" si="1"/>
        <v>233</v>
      </c>
    </row>
    <row r="31" spans="1:12" ht="15">
      <c r="A31" s="9">
        <v>28</v>
      </c>
      <c r="B31" s="7" t="s">
        <v>177</v>
      </c>
      <c r="C31" s="8">
        <v>26</v>
      </c>
      <c r="D31" s="9">
        <v>177</v>
      </c>
      <c r="E31" s="9">
        <v>166</v>
      </c>
      <c r="F31" s="9">
        <v>153</v>
      </c>
      <c r="G31" s="9">
        <v>236</v>
      </c>
      <c r="H31" s="9">
        <v>216</v>
      </c>
      <c r="I31" s="9">
        <v>194</v>
      </c>
      <c r="J31" s="10">
        <f>SUM(D31:I31)</f>
        <v>1142</v>
      </c>
      <c r="K31" s="11">
        <f t="shared" si="2"/>
        <v>190.33333333333334</v>
      </c>
      <c r="L31" s="53">
        <f t="shared" si="1"/>
        <v>236</v>
      </c>
    </row>
    <row r="32" spans="1:12" ht="15">
      <c r="A32" s="9">
        <v>29</v>
      </c>
      <c r="B32" s="7" t="s">
        <v>84</v>
      </c>
      <c r="C32" s="8">
        <v>27</v>
      </c>
      <c r="D32" s="9">
        <v>153</v>
      </c>
      <c r="E32" s="9">
        <v>195</v>
      </c>
      <c r="F32" s="9">
        <v>233</v>
      </c>
      <c r="G32" s="9">
        <v>189</v>
      </c>
      <c r="H32" s="9">
        <v>190</v>
      </c>
      <c r="I32" s="9">
        <v>170</v>
      </c>
      <c r="J32" s="10">
        <f>SUM(D32:I32)</f>
        <v>1130</v>
      </c>
      <c r="K32" s="11">
        <f t="shared" si="2"/>
        <v>188.33333333333334</v>
      </c>
      <c r="L32" s="53">
        <f t="shared" si="1"/>
        <v>233</v>
      </c>
    </row>
    <row r="33" spans="1:12" ht="15">
      <c r="A33" s="9">
        <v>30</v>
      </c>
      <c r="B33" s="7" t="s">
        <v>75</v>
      </c>
      <c r="C33" s="8">
        <v>20</v>
      </c>
      <c r="D33" s="9">
        <v>179</v>
      </c>
      <c r="E33" s="9">
        <v>163</v>
      </c>
      <c r="F33" s="9">
        <v>184</v>
      </c>
      <c r="G33" s="9">
        <v>208</v>
      </c>
      <c r="H33" s="9">
        <v>204</v>
      </c>
      <c r="I33" s="9">
        <v>188</v>
      </c>
      <c r="J33" s="10">
        <f>SUM(D33:I33)</f>
        <v>1126</v>
      </c>
      <c r="K33" s="11">
        <f t="shared" si="2"/>
        <v>187.66666666666666</v>
      </c>
      <c r="L33" s="53">
        <f t="shared" si="1"/>
        <v>208</v>
      </c>
    </row>
    <row r="34" spans="1:12" ht="15">
      <c r="A34" s="9">
        <v>31</v>
      </c>
      <c r="B34" s="7" t="s">
        <v>80</v>
      </c>
      <c r="C34" s="8">
        <v>23</v>
      </c>
      <c r="D34" s="9">
        <v>192</v>
      </c>
      <c r="E34" s="9">
        <v>201</v>
      </c>
      <c r="F34" s="9">
        <v>171</v>
      </c>
      <c r="G34" s="9">
        <v>212</v>
      </c>
      <c r="H34" s="9">
        <v>168</v>
      </c>
      <c r="I34" s="9">
        <v>179</v>
      </c>
      <c r="J34" s="10">
        <f>SUM(D34:I34)</f>
        <v>1123</v>
      </c>
      <c r="K34" s="11">
        <f t="shared" si="2"/>
        <v>187.16666666666666</v>
      </c>
      <c r="L34" s="53">
        <f t="shared" si="1"/>
        <v>212</v>
      </c>
    </row>
    <row r="35" spans="1:12" ht="15">
      <c r="A35" s="9">
        <v>32</v>
      </c>
      <c r="B35" s="7" t="s">
        <v>91</v>
      </c>
      <c r="C35" s="8">
        <v>32</v>
      </c>
      <c r="D35" s="9">
        <v>149</v>
      </c>
      <c r="E35" s="9">
        <v>182</v>
      </c>
      <c r="F35" s="9">
        <v>225</v>
      </c>
      <c r="G35" s="9">
        <v>153</v>
      </c>
      <c r="H35" s="9">
        <v>171</v>
      </c>
      <c r="I35" s="9">
        <v>234</v>
      </c>
      <c r="J35" s="10">
        <f>SUM(D35:I35)</f>
        <v>1114</v>
      </c>
      <c r="K35" s="11">
        <f t="shared" si="2"/>
        <v>185.66666666666666</v>
      </c>
      <c r="L35" s="53">
        <f t="shared" si="1"/>
        <v>234</v>
      </c>
    </row>
    <row r="36" spans="1:12" ht="15">
      <c r="A36" s="9">
        <v>33</v>
      </c>
      <c r="B36" s="7" t="s">
        <v>144</v>
      </c>
      <c r="C36" s="8">
        <v>16</v>
      </c>
      <c r="D36" s="9">
        <v>168</v>
      </c>
      <c r="E36" s="9">
        <v>204</v>
      </c>
      <c r="F36" s="9">
        <v>146</v>
      </c>
      <c r="G36" s="9">
        <v>201</v>
      </c>
      <c r="H36" s="9">
        <v>188</v>
      </c>
      <c r="I36" s="9">
        <v>206</v>
      </c>
      <c r="J36" s="10">
        <f>SUM(D36:I36)</f>
        <v>1113</v>
      </c>
      <c r="K36" s="11">
        <f t="shared" si="2"/>
        <v>185.5</v>
      </c>
      <c r="L36" s="53">
        <f t="shared" si="1"/>
        <v>206</v>
      </c>
    </row>
    <row r="37" spans="1:12" ht="15">
      <c r="A37" s="9">
        <v>34</v>
      </c>
      <c r="B37" s="7" t="s">
        <v>92</v>
      </c>
      <c r="C37" s="8">
        <v>33</v>
      </c>
      <c r="D37" s="9">
        <v>181</v>
      </c>
      <c r="E37" s="9">
        <v>154</v>
      </c>
      <c r="F37" s="9">
        <v>233</v>
      </c>
      <c r="G37" s="9">
        <v>214</v>
      </c>
      <c r="H37" s="9">
        <v>190</v>
      </c>
      <c r="I37" s="9">
        <v>136</v>
      </c>
      <c r="J37" s="10">
        <f>SUM(D37:I37)</f>
        <v>1108</v>
      </c>
      <c r="K37" s="11">
        <f t="shared" si="2"/>
        <v>184.66666666666666</v>
      </c>
      <c r="L37" s="53">
        <f t="shared" si="1"/>
        <v>233</v>
      </c>
    </row>
    <row r="38" spans="1:12" ht="15">
      <c r="A38" s="9">
        <v>35</v>
      </c>
      <c r="B38" s="7" t="s">
        <v>73</v>
      </c>
      <c r="C38" s="8">
        <v>18</v>
      </c>
      <c r="D38" s="9">
        <v>145</v>
      </c>
      <c r="E38" s="9">
        <v>181</v>
      </c>
      <c r="F38" s="9">
        <v>202</v>
      </c>
      <c r="G38" s="9">
        <v>175</v>
      </c>
      <c r="H38" s="9">
        <v>214</v>
      </c>
      <c r="I38" s="9">
        <v>187</v>
      </c>
      <c r="J38" s="10">
        <f>SUM(D38:I38)</f>
        <v>1104</v>
      </c>
      <c r="K38" s="11">
        <f t="shared" si="2"/>
        <v>184</v>
      </c>
      <c r="L38" s="53">
        <f t="shared" si="1"/>
        <v>214</v>
      </c>
    </row>
    <row r="39" spans="1:12" ht="15">
      <c r="A39" s="9">
        <v>36</v>
      </c>
      <c r="B39" s="7" t="s">
        <v>172</v>
      </c>
      <c r="C39" s="8">
        <v>6</v>
      </c>
      <c r="D39" s="9">
        <v>268</v>
      </c>
      <c r="E39" s="9">
        <v>162</v>
      </c>
      <c r="F39" s="9">
        <v>201</v>
      </c>
      <c r="G39" s="9">
        <v>156</v>
      </c>
      <c r="H39" s="9">
        <v>168</v>
      </c>
      <c r="I39" s="9">
        <v>143</v>
      </c>
      <c r="J39" s="10">
        <f>SUM(D39:I39)</f>
        <v>1098</v>
      </c>
      <c r="K39" s="11">
        <f t="shared" si="2"/>
        <v>183</v>
      </c>
      <c r="L39" s="53">
        <f t="shared" si="1"/>
        <v>268</v>
      </c>
    </row>
    <row r="40" spans="1:12" ht="15">
      <c r="A40" s="9">
        <v>37</v>
      </c>
      <c r="B40" s="7" t="s">
        <v>155</v>
      </c>
      <c r="C40" s="8">
        <v>28</v>
      </c>
      <c r="D40" s="9">
        <v>167</v>
      </c>
      <c r="E40" s="9">
        <v>207</v>
      </c>
      <c r="F40" s="9">
        <v>201</v>
      </c>
      <c r="G40" s="9">
        <v>156</v>
      </c>
      <c r="H40" s="9">
        <v>171</v>
      </c>
      <c r="I40" s="9">
        <v>192</v>
      </c>
      <c r="J40" s="10">
        <f>SUM(D40:I40)</f>
        <v>1094</v>
      </c>
      <c r="K40" s="11">
        <f t="shared" si="2"/>
        <v>182.33333333333334</v>
      </c>
      <c r="L40" s="53">
        <f t="shared" si="1"/>
        <v>207</v>
      </c>
    </row>
    <row r="41" spans="1:12" ht="15">
      <c r="A41" s="9">
        <v>38</v>
      </c>
      <c r="B41" s="7" t="s">
        <v>95</v>
      </c>
      <c r="C41" s="8">
        <v>5</v>
      </c>
      <c r="D41" s="9">
        <v>200</v>
      </c>
      <c r="E41" s="9">
        <v>141</v>
      </c>
      <c r="F41" s="9">
        <v>186</v>
      </c>
      <c r="G41" s="9">
        <v>182</v>
      </c>
      <c r="H41" s="9">
        <v>211</v>
      </c>
      <c r="I41" s="9">
        <v>169</v>
      </c>
      <c r="J41" s="10">
        <f>SUM(D41:I41)</f>
        <v>1089</v>
      </c>
      <c r="K41" s="11">
        <f t="shared" si="2"/>
        <v>181.5</v>
      </c>
      <c r="L41" s="53">
        <f t="shared" si="1"/>
        <v>211</v>
      </c>
    </row>
    <row r="42" spans="1:12" ht="15">
      <c r="A42" s="9">
        <v>39</v>
      </c>
      <c r="B42" s="7" t="s">
        <v>71</v>
      </c>
      <c r="C42" s="8">
        <v>17</v>
      </c>
      <c r="D42" s="9">
        <v>176</v>
      </c>
      <c r="E42" s="9">
        <v>183</v>
      </c>
      <c r="F42" s="9">
        <v>156</v>
      </c>
      <c r="G42" s="9">
        <v>164</v>
      </c>
      <c r="H42" s="9">
        <v>222</v>
      </c>
      <c r="I42" s="9">
        <v>185</v>
      </c>
      <c r="J42" s="10">
        <f>SUM(D42:I42)</f>
        <v>1086</v>
      </c>
      <c r="K42" s="11">
        <f aca="true" t="shared" si="3" ref="K42:K49">AVERAGE(D42:I42)</f>
        <v>181</v>
      </c>
      <c r="L42" s="53">
        <f t="shared" si="1"/>
        <v>222</v>
      </c>
    </row>
    <row r="43" spans="1:12" ht="15">
      <c r="A43" s="9">
        <v>40</v>
      </c>
      <c r="B43" s="7" t="s">
        <v>154</v>
      </c>
      <c r="C43" s="8">
        <v>10</v>
      </c>
      <c r="D43" s="9">
        <v>188</v>
      </c>
      <c r="E43" s="9">
        <v>203</v>
      </c>
      <c r="F43" s="9">
        <v>155</v>
      </c>
      <c r="G43" s="9">
        <v>162</v>
      </c>
      <c r="H43" s="9">
        <v>192</v>
      </c>
      <c r="I43" s="9">
        <v>184</v>
      </c>
      <c r="J43" s="10">
        <f>SUM(D43:I43)</f>
        <v>1084</v>
      </c>
      <c r="K43" s="11">
        <f t="shared" si="3"/>
        <v>180.66666666666666</v>
      </c>
      <c r="L43" s="53">
        <f t="shared" si="1"/>
        <v>203</v>
      </c>
    </row>
    <row r="44" spans="1:12" ht="15">
      <c r="A44" s="9">
        <v>41</v>
      </c>
      <c r="B44" s="7" t="s">
        <v>72</v>
      </c>
      <c r="C44" s="8">
        <v>18</v>
      </c>
      <c r="D44" s="9">
        <v>177</v>
      </c>
      <c r="E44" s="9">
        <v>165</v>
      </c>
      <c r="F44" s="9">
        <v>223</v>
      </c>
      <c r="G44" s="9">
        <v>186</v>
      </c>
      <c r="H44" s="9">
        <v>168</v>
      </c>
      <c r="I44" s="9">
        <v>159</v>
      </c>
      <c r="J44" s="10">
        <f>SUM(D44:I44)</f>
        <v>1078</v>
      </c>
      <c r="K44" s="11">
        <f t="shared" si="3"/>
        <v>179.66666666666666</v>
      </c>
      <c r="L44" s="53">
        <f t="shared" si="1"/>
        <v>223</v>
      </c>
    </row>
    <row r="45" spans="1:12" ht="15">
      <c r="A45" s="9">
        <v>42</v>
      </c>
      <c r="B45" s="7" t="s">
        <v>97</v>
      </c>
      <c r="C45" s="8">
        <v>35</v>
      </c>
      <c r="D45" s="9">
        <v>166</v>
      </c>
      <c r="E45" s="9">
        <v>203</v>
      </c>
      <c r="F45" s="9">
        <v>143</v>
      </c>
      <c r="G45" s="9">
        <v>202</v>
      </c>
      <c r="H45" s="9">
        <v>177</v>
      </c>
      <c r="I45" s="9">
        <v>175</v>
      </c>
      <c r="J45" s="10">
        <f>SUM(D45:I45)</f>
        <v>1066</v>
      </c>
      <c r="K45" s="11">
        <f t="shared" si="3"/>
        <v>177.66666666666666</v>
      </c>
      <c r="L45" s="53">
        <f t="shared" si="1"/>
        <v>203</v>
      </c>
    </row>
    <row r="46" spans="1:12" ht="15">
      <c r="A46" s="9">
        <v>43</v>
      </c>
      <c r="B46" s="7" t="s">
        <v>171</v>
      </c>
      <c r="C46" s="8">
        <v>5</v>
      </c>
      <c r="D46" s="9">
        <v>192</v>
      </c>
      <c r="E46" s="9">
        <v>144</v>
      </c>
      <c r="F46" s="9">
        <v>167</v>
      </c>
      <c r="G46" s="9">
        <v>187</v>
      </c>
      <c r="H46" s="9">
        <v>191</v>
      </c>
      <c r="I46" s="9">
        <v>183</v>
      </c>
      <c r="J46" s="10">
        <f>SUM(D46:I46)</f>
        <v>1064</v>
      </c>
      <c r="K46" s="11">
        <f t="shared" si="3"/>
        <v>177.33333333333334</v>
      </c>
      <c r="L46" s="53">
        <f t="shared" si="1"/>
        <v>192</v>
      </c>
    </row>
    <row r="47" spans="1:12" ht="15">
      <c r="A47" s="9">
        <v>44</v>
      </c>
      <c r="B47" s="7" t="s">
        <v>162</v>
      </c>
      <c r="C47" s="8">
        <v>6</v>
      </c>
      <c r="D47" s="9">
        <v>180</v>
      </c>
      <c r="E47" s="9">
        <v>180</v>
      </c>
      <c r="F47" s="9">
        <v>226</v>
      </c>
      <c r="G47" s="9">
        <v>174</v>
      </c>
      <c r="H47" s="9">
        <v>160</v>
      </c>
      <c r="I47" s="9">
        <v>143</v>
      </c>
      <c r="J47" s="10">
        <f>SUM(D47:I47)</f>
        <v>1063</v>
      </c>
      <c r="K47" s="11">
        <f t="shared" si="3"/>
        <v>177.16666666666666</v>
      </c>
      <c r="L47" s="53">
        <f t="shared" si="1"/>
        <v>226</v>
      </c>
    </row>
    <row r="48" spans="1:12" ht="15">
      <c r="A48" s="9">
        <v>45</v>
      </c>
      <c r="B48" s="7" t="s">
        <v>94</v>
      </c>
      <c r="C48" s="8">
        <v>34</v>
      </c>
      <c r="D48" s="9">
        <v>194</v>
      </c>
      <c r="E48" s="9">
        <v>154</v>
      </c>
      <c r="F48" s="9">
        <v>168</v>
      </c>
      <c r="G48" s="9">
        <v>170</v>
      </c>
      <c r="H48" s="9">
        <v>180</v>
      </c>
      <c r="I48" s="9">
        <v>190</v>
      </c>
      <c r="J48" s="10">
        <f>SUM(D48:I48)</f>
        <v>1056</v>
      </c>
      <c r="K48" s="11">
        <f t="shared" si="3"/>
        <v>176</v>
      </c>
      <c r="L48" s="53">
        <f t="shared" si="1"/>
        <v>194</v>
      </c>
    </row>
    <row r="49" spans="1:12" ht="15">
      <c r="A49" s="9">
        <v>46</v>
      </c>
      <c r="B49" s="7" t="s">
        <v>66</v>
      </c>
      <c r="C49" s="8">
        <v>13</v>
      </c>
      <c r="D49" s="9">
        <v>158</v>
      </c>
      <c r="E49" s="9">
        <v>204</v>
      </c>
      <c r="F49" s="9">
        <v>173</v>
      </c>
      <c r="G49" s="9">
        <v>183</v>
      </c>
      <c r="H49" s="9">
        <v>170</v>
      </c>
      <c r="I49" s="9">
        <v>165</v>
      </c>
      <c r="J49" s="10">
        <f>SUM(D49:I49)</f>
        <v>1053</v>
      </c>
      <c r="K49" s="11">
        <f t="shared" si="3"/>
        <v>175.5</v>
      </c>
      <c r="L49" s="53">
        <f t="shared" si="1"/>
        <v>204</v>
      </c>
    </row>
    <row r="50" spans="1:12" ht="15">
      <c r="A50" s="9">
        <v>47</v>
      </c>
      <c r="B50" s="7" t="s">
        <v>78</v>
      </c>
      <c r="C50" s="8">
        <v>22</v>
      </c>
      <c r="D50" s="9">
        <v>141</v>
      </c>
      <c r="E50" s="9">
        <v>166</v>
      </c>
      <c r="F50" s="9">
        <v>203</v>
      </c>
      <c r="G50" s="9">
        <v>158</v>
      </c>
      <c r="H50" s="9">
        <v>183</v>
      </c>
      <c r="I50" s="9">
        <v>202</v>
      </c>
      <c r="J50" s="10">
        <f>SUM(D50:I50)</f>
        <v>1053</v>
      </c>
      <c r="K50" s="11">
        <f aca="true" t="shared" si="4" ref="K50:K58">AVERAGE(D50:I50)</f>
        <v>175.5</v>
      </c>
      <c r="L50" s="53">
        <f aca="true" t="shared" si="5" ref="L50:L58">MAX(D50:I50)</f>
        <v>203</v>
      </c>
    </row>
    <row r="51" spans="1:12" ht="15">
      <c r="A51" s="9">
        <v>48</v>
      </c>
      <c r="B51" s="7" t="s">
        <v>168</v>
      </c>
      <c r="C51" s="8">
        <v>6</v>
      </c>
      <c r="D51" s="9">
        <v>172</v>
      </c>
      <c r="E51" s="9">
        <v>203</v>
      </c>
      <c r="F51" s="9">
        <v>188</v>
      </c>
      <c r="G51" s="9">
        <v>187</v>
      </c>
      <c r="H51" s="9">
        <v>158</v>
      </c>
      <c r="I51" s="9">
        <v>143</v>
      </c>
      <c r="J51" s="10">
        <f>SUM(D51:I51)</f>
        <v>1051</v>
      </c>
      <c r="K51" s="11">
        <f t="shared" si="4"/>
        <v>175.16666666666666</v>
      </c>
      <c r="L51" s="53">
        <f t="shared" si="5"/>
        <v>203</v>
      </c>
    </row>
    <row r="52" spans="1:12" ht="15">
      <c r="A52" s="9">
        <v>49</v>
      </c>
      <c r="B52" s="7" t="s">
        <v>96</v>
      </c>
      <c r="C52" s="8">
        <v>35</v>
      </c>
      <c r="D52" s="9">
        <v>171</v>
      </c>
      <c r="E52" s="9">
        <v>167</v>
      </c>
      <c r="F52" s="9">
        <v>213</v>
      </c>
      <c r="G52" s="9">
        <v>140</v>
      </c>
      <c r="H52" s="9">
        <v>177</v>
      </c>
      <c r="I52" s="9">
        <v>183</v>
      </c>
      <c r="J52" s="10">
        <f>SUM(D52:I52)</f>
        <v>1051</v>
      </c>
      <c r="K52" s="11">
        <f t="shared" si="4"/>
        <v>175.16666666666666</v>
      </c>
      <c r="L52" s="53">
        <f t="shared" si="5"/>
        <v>213</v>
      </c>
    </row>
    <row r="53" spans="1:12" ht="15">
      <c r="A53" s="9">
        <v>50</v>
      </c>
      <c r="B53" s="7" t="s">
        <v>70</v>
      </c>
      <c r="C53" s="8">
        <v>17</v>
      </c>
      <c r="D53" s="9">
        <v>168</v>
      </c>
      <c r="E53" s="9">
        <v>137</v>
      </c>
      <c r="F53" s="9">
        <v>191</v>
      </c>
      <c r="G53" s="9">
        <v>162</v>
      </c>
      <c r="H53" s="9">
        <v>180</v>
      </c>
      <c r="I53" s="9">
        <v>196</v>
      </c>
      <c r="J53" s="10">
        <f>SUM(D53:I53)</f>
        <v>1034</v>
      </c>
      <c r="K53" s="11">
        <f t="shared" si="4"/>
        <v>172.33333333333334</v>
      </c>
      <c r="L53" s="53">
        <f t="shared" si="5"/>
        <v>196</v>
      </c>
    </row>
    <row r="54" spans="1:12" ht="15">
      <c r="A54" s="9">
        <v>51</v>
      </c>
      <c r="B54" s="7" t="s">
        <v>86</v>
      </c>
      <c r="C54" s="8">
        <v>29</v>
      </c>
      <c r="D54" s="9">
        <v>186</v>
      </c>
      <c r="E54" s="9">
        <v>192</v>
      </c>
      <c r="F54" s="9">
        <v>158</v>
      </c>
      <c r="G54" s="9">
        <v>188</v>
      </c>
      <c r="H54" s="9">
        <v>159</v>
      </c>
      <c r="I54" s="9">
        <v>149</v>
      </c>
      <c r="J54" s="10">
        <f>SUM(D54:I54)</f>
        <v>1032</v>
      </c>
      <c r="K54" s="11">
        <f t="shared" si="4"/>
        <v>172</v>
      </c>
      <c r="L54" s="53">
        <f t="shared" si="5"/>
        <v>192</v>
      </c>
    </row>
    <row r="55" spans="1:12" ht="15">
      <c r="A55" s="9">
        <v>52</v>
      </c>
      <c r="B55" s="7" t="s">
        <v>160</v>
      </c>
      <c r="C55" s="8">
        <v>7</v>
      </c>
      <c r="D55" s="9">
        <v>159</v>
      </c>
      <c r="E55" s="9">
        <v>189</v>
      </c>
      <c r="F55" s="9">
        <v>182</v>
      </c>
      <c r="G55" s="9">
        <v>179</v>
      </c>
      <c r="H55" s="9">
        <v>180</v>
      </c>
      <c r="I55" s="9">
        <v>142</v>
      </c>
      <c r="J55" s="10">
        <f>SUM(D55:I55)</f>
        <v>1031</v>
      </c>
      <c r="K55" s="11">
        <f t="shared" si="4"/>
        <v>171.83333333333334</v>
      </c>
      <c r="L55" s="53">
        <f t="shared" si="5"/>
        <v>189</v>
      </c>
    </row>
    <row r="56" spans="1:12" ht="15">
      <c r="A56" s="9">
        <v>53</v>
      </c>
      <c r="B56" s="7" t="s">
        <v>146</v>
      </c>
      <c r="C56" s="8">
        <v>26</v>
      </c>
      <c r="D56" s="9">
        <v>153</v>
      </c>
      <c r="E56" s="9">
        <v>155</v>
      </c>
      <c r="F56" s="9">
        <v>148</v>
      </c>
      <c r="G56" s="9">
        <v>173</v>
      </c>
      <c r="H56" s="9">
        <v>171</v>
      </c>
      <c r="I56" s="9">
        <v>211</v>
      </c>
      <c r="J56" s="10">
        <f>SUM(D56:I56)</f>
        <v>1011</v>
      </c>
      <c r="K56" s="11">
        <f t="shared" si="4"/>
        <v>168.5</v>
      </c>
      <c r="L56" s="53">
        <f t="shared" si="5"/>
        <v>211</v>
      </c>
    </row>
    <row r="57" spans="1:12" ht="15">
      <c r="A57" s="9">
        <v>54</v>
      </c>
      <c r="B57" s="7" t="s">
        <v>156</v>
      </c>
      <c r="C57" s="8">
        <v>7</v>
      </c>
      <c r="D57" s="9">
        <v>152</v>
      </c>
      <c r="E57" s="9">
        <v>169</v>
      </c>
      <c r="F57" s="9">
        <v>149</v>
      </c>
      <c r="G57" s="9">
        <v>198</v>
      </c>
      <c r="H57" s="9">
        <v>176</v>
      </c>
      <c r="I57" s="9">
        <v>164</v>
      </c>
      <c r="J57" s="10">
        <f>SUM(D57:I57)</f>
        <v>1008</v>
      </c>
      <c r="K57" s="11">
        <f t="shared" si="4"/>
        <v>168</v>
      </c>
      <c r="L57" s="53">
        <f t="shared" si="5"/>
        <v>198</v>
      </c>
    </row>
    <row r="58" spans="1:12" ht="15">
      <c r="A58" s="9">
        <v>55</v>
      </c>
      <c r="B58" s="7" t="s">
        <v>149</v>
      </c>
      <c r="C58" s="8">
        <v>10</v>
      </c>
      <c r="D58" s="9">
        <v>168</v>
      </c>
      <c r="E58" s="9">
        <v>190</v>
      </c>
      <c r="F58" s="9">
        <v>175</v>
      </c>
      <c r="G58" s="9">
        <v>142</v>
      </c>
      <c r="H58" s="9">
        <v>198</v>
      </c>
      <c r="I58" s="9">
        <v>132</v>
      </c>
      <c r="J58" s="10">
        <f>SUM(D58:I58)</f>
        <v>1005</v>
      </c>
      <c r="K58" s="11">
        <f t="shared" si="4"/>
        <v>167.5</v>
      </c>
      <c r="L58" s="53">
        <f t="shared" si="5"/>
        <v>198</v>
      </c>
    </row>
    <row r="59" spans="1:12" ht="15">
      <c r="A59" s="9">
        <v>56</v>
      </c>
      <c r="B59" s="7" t="s">
        <v>159</v>
      </c>
      <c r="C59" s="8">
        <v>5</v>
      </c>
      <c r="D59" s="9">
        <v>170</v>
      </c>
      <c r="E59" s="9">
        <v>171</v>
      </c>
      <c r="F59" s="9">
        <v>172</v>
      </c>
      <c r="G59" s="9">
        <v>153</v>
      </c>
      <c r="H59" s="9">
        <v>163</v>
      </c>
      <c r="I59" s="9">
        <v>175</v>
      </c>
      <c r="J59" s="10">
        <f>SUM(D59:I59)</f>
        <v>1004</v>
      </c>
      <c r="K59" s="11">
        <f aca="true" t="shared" si="6" ref="K59:K70">AVERAGE(D59:I59)</f>
        <v>167.33333333333334</v>
      </c>
      <c r="L59" s="53">
        <f aca="true" t="shared" si="7" ref="L59:L70">MAX(D59:I59)</f>
        <v>175</v>
      </c>
    </row>
    <row r="60" spans="1:12" ht="15">
      <c r="A60" s="9">
        <v>57</v>
      </c>
      <c r="B60" s="7" t="s">
        <v>163</v>
      </c>
      <c r="C60" s="8">
        <v>8</v>
      </c>
      <c r="D60" s="9">
        <v>187</v>
      </c>
      <c r="E60" s="9">
        <v>197</v>
      </c>
      <c r="F60" s="9">
        <v>182</v>
      </c>
      <c r="G60" s="9">
        <v>152</v>
      </c>
      <c r="H60" s="9">
        <v>167</v>
      </c>
      <c r="I60" s="9">
        <v>116</v>
      </c>
      <c r="J60" s="10">
        <f>SUM(D60:I60)</f>
        <v>1001</v>
      </c>
      <c r="K60" s="11">
        <f t="shared" si="6"/>
        <v>166.83333333333334</v>
      </c>
      <c r="L60" s="53">
        <f t="shared" si="7"/>
        <v>197</v>
      </c>
    </row>
    <row r="61" spans="1:12" ht="15">
      <c r="A61" s="9">
        <v>58</v>
      </c>
      <c r="B61" s="7" t="s">
        <v>83</v>
      </c>
      <c r="C61" s="8">
        <v>26</v>
      </c>
      <c r="D61" s="9">
        <v>120</v>
      </c>
      <c r="E61" s="9">
        <v>169</v>
      </c>
      <c r="F61" s="9">
        <v>203</v>
      </c>
      <c r="G61" s="9">
        <v>138</v>
      </c>
      <c r="H61" s="9">
        <v>207</v>
      </c>
      <c r="I61" s="9">
        <v>153</v>
      </c>
      <c r="J61" s="10">
        <f>SUM(D61:I61)</f>
        <v>990</v>
      </c>
      <c r="K61" s="11">
        <f t="shared" si="6"/>
        <v>165</v>
      </c>
      <c r="L61" s="53">
        <f t="shared" si="7"/>
        <v>207</v>
      </c>
    </row>
    <row r="62" spans="1:12" ht="15">
      <c r="A62" s="9">
        <v>59</v>
      </c>
      <c r="B62" s="7" t="s">
        <v>170</v>
      </c>
      <c r="C62" s="8">
        <v>9</v>
      </c>
      <c r="D62" s="9">
        <v>123</v>
      </c>
      <c r="E62" s="9">
        <v>210</v>
      </c>
      <c r="F62" s="9">
        <v>165</v>
      </c>
      <c r="G62" s="9">
        <v>137</v>
      </c>
      <c r="H62" s="9">
        <v>155</v>
      </c>
      <c r="I62" s="9">
        <v>198</v>
      </c>
      <c r="J62" s="10">
        <f>SUM(D62:I62)</f>
        <v>988</v>
      </c>
      <c r="K62" s="11">
        <f t="shared" si="6"/>
        <v>164.66666666666666</v>
      </c>
      <c r="L62" s="53">
        <f t="shared" si="7"/>
        <v>210</v>
      </c>
    </row>
    <row r="63" spans="1:12" ht="15">
      <c r="A63" s="9">
        <v>60</v>
      </c>
      <c r="B63" s="7" t="s">
        <v>77</v>
      </c>
      <c r="C63" s="8">
        <v>22</v>
      </c>
      <c r="D63" s="9">
        <v>159</v>
      </c>
      <c r="E63" s="9">
        <v>160</v>
      </c>
      <c r="F63" s="9">
        <v>210</v>
      </c>
      <c r="G63" s="9">
        <v>181</v>
      </c>
      <c r="H63" s="9">
        <v>117</v>
      </c>
      <c r="I63" s="9">
        <v>157</v>
      </c>
      <c r="J63" s="10">
        <f>SUM(D63:I63)</f>
        <v>984</v>
      </c>
      <c r="K63" s="11">
        <f t="shared" si="6"/>
        <v>164</v>
      </c>
      <c r="L63" s="53">
        <f t="shared" si="7"/>
        <v>210</v>
      </c>
    </row>
    <row r="64" spans="1:12" ht="15">
      <c r="A64" s="9">
        <v>61</v>
      </c>
      <c r="B64" s="7" t="s">
        <v>179</v>
      </c>
      <c r="C64" s="8">
        <v>33</v>
      </c>
      <c r="D64" s="9">
        <v>174</v>
      </c>
      <c r="E64" s="9">
        <v>156</v>
      </c>
      <c r="F64" s="9">
        <v>190</v>
      </c>
      <c r="G64" s="9">
        <v>188</v>
      </c>
      <c r="H64" s="9">
        <v>125</v>
      </c>
      <c r="I64" s="9">
        <v>150</v>
      </c>
      <c r="J64" s="10">
        <f>SUM(D64:I64)</f>
        <v>983</v>
      </c>
      <c r="K64" s="11">
        <f t="shared" si="6"/>
        <v>163.83333333333334</v>
      </c>
      <c r="L64" s="53">
        <f t="shared" si="7"/>
        <v>190</v>
      </c>
    </row>
    <row r="65" spans="1:12" ht="15">
      <c r="A65" s="9">
        <v>62</v>
      </c>
      <c r="B65" s="7" t="s">
        <v>85</v>
      </c>
      <c r="C65" s="8">
        <v>29</v>
      </c>
      <c r="D65" s="9">
        <v>178</v>
      </c>
      <c r="E65" s="9">
        <v>153</v>
      </c>
      <c r="F65" s="9">
        <v>150</v>
      </c>
      <c r="G65" s="9">
        <v>171</v>
      </c>
      <c r="H65" s="9">
        <v>167</v>
      </c>
      <c r="I65" s="9">
        <v>149</v>
      </c>
      <c r="J65" s="10">
        <f>SUM(D65:I65)</f>
        <v>968</v>
      </c>
      <c r="K65" s="11">
        <f t="shared" si="6"/>
        <v>161.33333333333334</v>
      </c>
      <c r="L65" s="53">
        <f t="shared" si="7"/>
        <v>178</v>
      </c>
    </row>
    <row r="66" spans="1:12" ht="15">
      <c r="A66" s="9">
        <v>63</v>
      </c>
      <c r="B66" s="7" t="s">
        <v>178</v>
      </c>
      <c r="C66" s="8">
        <v>27</v>
      </c>
      <c r="D66" s="9">
        <v>157</v>
      </c>
      <c r="E66" s="9">
        <v>181</v>
      </c>
      <c r="F66" s="9">
        <v>166</v>
      </c>
      <c r="G66" s="9">
        <v>181</v>
      </c>
      <c r="H66" s="9">
        <v>118</v>
      </c>
      <c r="I66" s="9">
        <v>149</v>
      </c>
      <c r="J66" s="10">
        <f>SUM(D66:I66)</f>
        <v>952</v>
      </c>
      <c r="K66" s="11">
        <f t="shared" si="6"/>
        <v>158.66666666666666</v>
      </c>
      <c r="L66" s="53">
        <f t="shared" si="7"/>
        <v>181</v>
      </c>
    </row>
    <row r="67" spans="1:12" ht="15">
      <c r="A67" s="9">
        <v>64</v>
      </c>
      <c r="B67" s="7" t="s">
        <v>135</v>
      </c>
      <c r="C67" s="8">
        <v>28</v>
      </c>
      <c r="D67" s="9">
        <v>124</v>
      </c>
      <c r="E67" s="9">
        <v>176</v>
      </c>
      <c r="F67" s="9">
        <v>152</v>
      </c>
      <c r="G67" s="9">
        <v>118</v>
      </c>
      <c r="H67" s="9">
        <v>200</v>
      </c>
      <c r="I67" s="9">
        <v>148</v>
      </c>
      <c r="J67" s="10">
        <f>SUM(D67:I67)</f>
        <v>918</v>
      </c>
      <c r="K67" s="11">
        <f t="shared" si="6"/>
        <v>153</v>
      </c>
      <c r="L67" s="53">
        <f t="shared" si="7"/>
        <v>200</v>
      </c>
    </row>
    <row r="68" spans="1:12" ht="15">
      <c r="A68" s="9">
        <v>65</v>
      </c>
      <c r="B68" s="7" t="s">
        <v>130</v>
      </c>
      <c r="C68" s="8">
        <v>21</v>
      </c>
      <c r="D68" s="9">
        <v>175</v>
      </c>
      <c r="E68" s="9">
        <v>141</v>
      </c>
      <c r="F68" s="9">
        <v>127</v>
      </c>
      <c r="G68" s="9">
        <v>143</v>
      </c>
      <c r="H68" s="9">
        <v>118</v>
      </c>
      <c r="I68" s="9">
        <v>164</v>
      </c>
      <c r="J68" s="10">
        <f>SUM(D68:I68)</f>
        <v>868</v>
      </c>
      <c r="K68" s="11">
        <f t="shared" si="6"/>
        <v>144.66666666666666</v>
      </c>
      <c r="L68" s="53">
        <f t="shared" si="7"/>
        <v>175</v>
      </c>
    </row>
    <row r="69" spans="1:12" ht="15">
      <c r="A69" s="9">
        <v>66</v>
      </c>
      <c r="B69" s="7" t="s">
        <v>173</v>
      </c>
      <c r="C69" s="8">
        <v>9</v>
      </c>
      <c r="D69" s="9">
        <v>162</v>
      </c>
      <c r="E69" s="9">
        <v>162</v>
      </c>
      <c r="F69" s="9">
        <v>142</v>
      </c>
      <c r="G69" s="9">
        <v>136</v>
      </c>
      <c r="H69" s="9">
        <v>143</v>
      </c>
      <c r="I69" s="9">
        <v>115</v>
      </c>
      <c r="J69" s="10">
        <f>SUM(D69:I69)</f>
        <v>860</v>
      </c>
      <c r="K69" s="11">
        <f t="shared" si="6"/>
        <v>143.33333333333334</v>
      </c>
      <c r="L69" s="53">
        <f t="shared" si="7"/>
        <v>162</v>
      </c>
    </row>
    <row r="70" spans="1:12" ht="15">
      <c r="A70" s="9">
        <v>67</v>
      </c>
      <c r="B70" s="7" t="s">
        <v>137</v>
      </c>
      <c r="C70" s="8">
        <v>35</v>
      </c>
      <c r="D70" s="9">
        <v>147</v>
      </c>
      <c r="E70" s="9">
        <v>142</v>
      </c>
      <c r="F70" s="9">
        <v>115</v>
      </c>
      <c r="G70" s="9">
        <v>135</v>
      </c>
      <c r="H70" s="9">
        <v>166</v>
      </c>
      <c r="I70" s="9">
        <v>151</v>
      </c>
      <c r="J70" s="10">
        <f>SUM(D70:I70)</f>
        <v>856</v>
      </c>
      <c r="K70" s="11">
        <f t="shared" si="6"/>
        <v>142.66666666666666</v>
      </c>
      <c r="L70" s="53">
        <f t="shared" si="7"/>
        <v>166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3" t="s">
        <v>12</v>
      </c>
      <c r="B1" s="58"/>
      <c r="D1" s="64"/>
      <c r="E1" s="58"/>
      <c r="F1" s="58"/>
      <c r="G1" s="58"/>
      <c r="H1" s="58"/>
      <c r="I1" s="58"/>
      <c r="J1" s="65"/>
      <c r="K1" s="65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2" t="s">
        <v>61</v>
      </c>
    </row>
    <row r="4" spans="1:13" ht="15">
      <c r="A4" s="6">
        <v>1</v>
      </c>
      <c r="B4" s="7" t="s">
        <v>101</v>
      </c>
      <c r="C4" s="12">
        <v>15</v>
      </c>
      <c r="D4" s="9">
        <v>230</v>
      </c>
      <c r="E4" s="9">
        <v>162</v>
      </c>
      <c r="F4" s="9">
        <v>163</v>
      </c>
      <c r="G4" s="9">
        <v>216</v>
      </c>
      <c r="H4" s="9">
        <v>179</v>
      </c>
      <c r="I4" s="9">
        <v>268</v>
      </c>
      <c r="J4" s="10">
        <f>SUM(D4:I4)</f>
        <v>1218</v>
      </c>
      <c r="K4" s="11">
        <f aca="true" t="shared" si="0" ref="K4:K11">AVERAGE(D4:I4)</f>
        <v>203</v>
      </c>
      <c r="L4" s="9">
        <f aca="true" t="shared" si="1" ref="L4:L32">MAX(D4:I4)</f>
        <v>268</v>
      </c>
      <c r="M4" s="51"/>
    </row>
    <row r="5" spans="1:12" ht="15">
      <c r="A5" s="6">
        <v>2</v>
      </c>
      <c r="B5" s="7" t="s">
        <v>103</v>
      </c>
      <c r="C5" s="12">
        <v>16</v>
      </c>
      <c r="D5" s="9">
        <v>212</v>
      </c>
      <c r="E5" s="9">
        <v>226</v>
      </c>
      <c r="F5" s="9">
        <v>163</v>
      </c>
      <c r="G5" s="9">
        <v>182</v>
      </c>
      <c r="H5" s="9">
        <v>264</v>
      </c>
      <c r="I5" s="9">
        <v>164</v>
      </c>
      <c r="J5" s="10">
        <f>SUM(D5:I5)</f>
        <v>1211</v>
      </c>
      <c r="K5" s="11">
        <f t="shared" si="0"/>
        <v>201.83333333333334</v>
      </c>
      <c r="L5" s="9">
        <f t="shared" si="1"/>
        <v>264</v>
      </c>
    </row>
    <row r="6" spans="1:12" ht="15">
      <c r="A6" s="6">
        <v>3</v>
      </c>
      <c r="B6" s="7" t="s">
        <v>119</v>
      </c>
      <c r="C6" s="12">
        <v>31</v>
      </c>
      <c r="D6" s="9">
        <v>225</v>
      </c>
      <c r="E6" s="9">
        <v>196</v>
      </c>
      <c r="F6" s="9">
        <v>212</v>
      </c>
      <c r="G6" s="9">
        <v>202</v>
      </c>
      <c r="H6" s="9">
        <v>170</v>
      </c>
      <c r="I6" s="9">
        <v>190</v>
      </c>
      <c r="J6" s="10">
        <f>SUM(D6:I6)</f>
        <v>1195</v>
      </c>
      <c r="K6" s="11">
        <f t="shared" si="0"/>
        <v>199.16666666666666</v>
      </c>
      <c r="L6" s="9">
        <f t="shared" si="1"/>
        <v>225</v>
      </c>
    </row>
    <row r="7" spans="1:12" ht="15">
      <c r="A7" s="6">
        <v>4</v>
      </c>
      <c r="B7" s="7" t="s">
        <v>120</v>
      </c>
      <c r="C7" s="12">
        <v>32</v>
      </c>
      <c r="D7" s="9">
        <v>222</v>
      </c>
      <c r="E7" s="9">
        <v>230</v>
      </c>
      <c r="F7" s="9">
        <v>211</v>
      </c>
      <c r="G7" s="9">
        <v>162</v>
      </c>
      <c r="H7" s="9">
        <v>188</v>
      </c>
      <c r="I7" s="9">
        <v>163</v>
      </c>
      <c r="J7" s="10">
        <f>SUM(D7:I7)</f>
        <v>1176</v>
      </c>
      <c r="K7" s="11">
        <f t="shared" si="0"/>
        <v>196</v>
      </c>
      <c r="L7" s="9">
        <f t="shared" si="1"/>
        <v>230</v>
      </c>
    </row>
    <row r="8" spans="1:12" ht="15">
      <c r="A8" s="6">
        <v>5</v>
      </c>
      <c r="B8" s="7" t="s">
        <v>104</v>
      </c>
      <c r="C8" s="12">
        <v>17</v>
      </c>
      <c r="D8" s="9">
        <v>231</v>
      </c>
      <c r="E8" s="9">
        <v>180</v>
      </c>
      <c r="F8" s="9">
        <v>217</v>
      </c>
      <c r="G8" s="9">
        <v>204</v>
      </c>
      <c r="H8" s="9">
        <v>182</v>
      </c>
      <c r="I8" s="9">
        <v>143</v>
      </c>
      <c r="J8" s="10">
        <f>SUM(D8:I8)</f>
        <v>1157</v>
      </c>
      <c r="K8" s="11">
        <f t="shared" si="0"/>
        <v>192.83333333333334</v>
      </c>
      <c r="L8" s="9">
        <f t="shared" si="1"/>
        <v>231</v>
      </c>
    </row>
    <row r="9" spans="1:12" ht="15">
      <c r="A9" s="6">
        <v>6</v>
      </c>
      <c r="B9" s="7" t="s">
        <v>111</v>
      </c>
      <c r="C9" s="12">
        <v>22</v>
      </c>
      <c r="D9" s="9">
        <v>138</v>
      </c>
      <c r="E9" s="9">
        <v>198</v>
      </c>
      <c r="F9" s="9">
        <v>223</v>
      </c>
      <c r="G9" s="9">
        <v>198</v>
      </c>
      <c r="H9" s="9">
        <v>199</v>
      </c>
      <c r="I9" s="9">
        <v>193</v>
      </c>
      <c r="J9" s="10">
        <f>SUM(D9:I9)</f>
        <v>1149</v>
      </c>
      <c r="K9" s="11">
        <f t="shared" si="0"/>
        <v>191.5</v>
      </c>
      <c r="L9" s="9">
        <f t="shared" si="1"/>
        <v>223</v>
      </c>
    </row>
    <row r="10" spans="1:12" ht="15">
      <c r="A10" s="6">
        <v>7</v>
      </c>
      <c r="B10" s="7" t="s">
        <v>123</v>
      </c>
      <c r="C10" s="12">
        <v>34</v>
      </c>
      <c r="D10" s="9">
        <v>218</v>
      </c>
      <c r="E10" s="9">
        <v>181</v>
      </c>
      <c r="F10" s="9">
        <v>190</v>
      </c>
      <c r="G10" s="9">
        <v>228</v>
      </c>
      <c r="H10" s="9">
        <v>174</v>
      </c>
      <c r="I10" s="9">
        <v>158</v>
      </c>
      <c r="J10" s="10">
        <f>SUM(D10:I10)</f>
        <v>1149</v>
      </c>
      <c r="K10" s="11">
        <f t="shared" si="0"/>
        <v>191.5</v>
      </c>
      <c r="L10" s="9">
        <f t="shared" si="1"/>
        <v>228</v>
      </c>
    </row>
    <row r="11" spans="1:12" ht="15">
      <c r="A11" s="6">
        <v>8</v>
      </c>
      <c r="B11" s="7" t="s">
        <v>105</v>
      </c>
      <c r="C11" s="12">
        <v>18</v>
      </c>
      <c r="D11" s="9">
        <v>196</v>
      </c>
      <c r="E11" s="9">
        <v>202</v>
      </c>
      <c r="F11" s="9">
        <v>208</v>
      </c>
      <c r="G11" s="9">
        <v>164</v>
      </c>
      <c r="H11" s="9">
        <v>168</v>
      </c>
      <c r="I11" s="9">
        <v>210</v>
      </c>
      <c r="J11" s="10">
        <f>SUM(D11:I11)</f>
        <v>1148</v>
      </c>
      <c r="K11" s="11">
        <f t="shared" si="0"/>
        <v>191.33333333333334</v>
      </c>
      <c r="L11" s="9">
        <f t="shared" si="1"/>
        <v>210</v>
      </c>
    </row>
    <row r="12" spans="1:13" ht="15">
      <c r="A12" s="6">
        <v>9</v>
      </c>
      <c r="B12" s="7" t="s">
        <v>98</v>
      </c>
      <c r="C12" s="12">
        <v>13</v>
      </c>
      <c r="D12" s="9">
        <v>166</v>
      </c>
      <c r="E12" s="9">
        <v>211</v>
      </c>
      <c r="F12" s="9">
        <v>139</v>
      </c>
      <c r="G12" s="9">
        <v>192</v>
      </c>
      <c r="H12" s="9">
        <v>194</v>
      </c>
      <c r="I12" s="9">
        <v>245</v>
      </c>
      <c r="J12" s="10">
        <f>SUM(D12:I12)</f>
        <v>1147</v>
      </c>
      <c r="K12" s="11">
        <f aca="true" t="shared" si="2" ref="K12:K32">AVERAGE(D12:I12)</f>
        <v>191.16666666666666</v>
      </c>
      <c r="L12" s="9">
        <f t="shared" si="1"/>
        <v>245</v>
      </c>
      <c r="M12" s="51"/>
    </row>
    <row r="13" spans="1:12" ht="15">
      <c r="A13" s="6">
        <v>10</v>
      </c>
      <c r="B13" s="7" t="s">
        <v>99</v>
      </c>
      <c r="C13" s="12">
        <v>13</v>
      </c>
      <c r="D13" s="9">
        <v>236</v>
      </c>
      <c r="E13" s="9">
        <v>203</v>
      </c>
      <c r="F13" s="9">
        <v>147</v>
      </c>
      <c r="G13" s="9">
        <v>167</v>
      </c>
      <c r="H13" s="9">
        <v>173</v>
      </c>
      <c r="I13" s="9">
        <v>195</v>
      </c>
      <c r="J13" s="10">
        <f>SUM(D13:I13)</f>
        <v>1121</v>
      </c>
      <c r="K13" s="11">
        <f t="shared" si="2"/>
        <v>186.83333333333334</v>
      </c>
      <c r="L13" s="9">
        <f t="shared" si="1"/>
        <v>236</v>
      </c>
    </row>
    <row r="14" spans="1:12" ht="15">
      <c r="A14" s="6">
        <v>11</v>
      </c>
      <c r="B14" s="7" t="s">
        <v>124</v>
      </c>
      <c r="C14" s="12">
        <v>7</v>
      </c>
      <c r="D14" s="9">
        <v>148</v>
      </c>
      <c r="E14" s="9">
        <v>231</v>
      </c>
      <c r="F14" s="9">
        <v>192</v>
      </c>
      <c r="G14" s="9">
        <v>155</v>
      </c>
      <c r="H14" s="9">
        <v>185</v>
      </c>
      <c r="I14" s="9">
        <v>206</v>
      </c>
      <c r="J14" s="10">
        <f>SUM(D14:I14)</f>
        <v>1117</v>
      </c>
      <c r="K14" s="11">
        <f t="shared" si="2"/>
        <v>186.16666666666666</v>
      </c>
      <c r="L14" s="9">
        <f t="shared" si="1"/>
        <v>231</v>
      </c>
    </row>
    <row r="15" spans="1:12" ht="15">
      <c r="A15" s="6">
        <v>12</v>
      </c>
      <c r="B15" s="7" t="s">
        <v>121</v>
      </c>
      <c r="C15" s="12">
        <v>32</v>
      </c>
      <c r="D15" s="9">
        <v>148</v>
      </c>
      <c r="E15" s="9">
        <v>210</v>
      </c>
      <c r="F15" s="9">
        <v>228</v>
      </c>
      <c r="G15" s="9">
        <v>158</v>
      </c>
      <c r="H15" s="9">
        <v>159</v>
      </c>
      <c r="I15" s="9">
        <v>213</v>
      </c>
      <c r="J15" s="10">
        <f>SUM(D15:I15)</f>
        <v>1116</v>
      </c>
      <c r="K15" s="11">
        <f t="shared" si="2"/>
        <v>186</v>
      </c>
      <c r="L15" s="9">
        <f t="shared" si="1"/>
        <v>228</v>
      </c>
    </row>
    <row r="16" spans="1:12" ht="15">
      <c r="A16" s="6">
        <v>13</v>
      </c>
      <c r="B16" s="7" t="s">
        <v>122</v>
      </c>
      <c r="C16" s="12">
        <v>33</v>
      </c>
      <c r="D16" s="9">
        <v>184</v>
      </c>
      <c r="E16" s="9">
        <v>200</v>
      </c>
      <c r="F16" s="9">
        <v>200</v>
      </c>
      <c r="G16" s="9">
        <v>190</v>
      </c>
      <c r="H16" s="9">
        <v>149</v>
      </c>
      <c r="I16" s="9">
        <v>193</v>
      </c>
      <c r="J16" s="10">
        <f>SUM(D16:I16)</f>
        <v>1116</v>
      </c>
      <c r="K16" s="11">
        <f t="shared" si="2"/>
        <v>186</v>
      </c>
      <c r="L16" s="9">
        <f t="shared" si="1"/>
        <v>200</v>
      </c>
    </row>
    <row r="17" spans="1:12" ht="15">
      <c r="A17" s="6">
        <v>14</v>
      </c>
      <c r="B17" s="7" t="s">
        <v>107</v>
      </c>
      <c r="C17" s="12">
        <v>19</v>
      </c>
      <c r="D17" s="9">
        <v>151</v>
      </c>
      <c r="E17" s="9">
        <v>146</v>
      </c>
      <c r="F17" s="9">
        <v>256</v>
      </c>
      <c r="G17" s="9">
        <v>158</v>
      </c>
      <c r="H17" s="9">
        <v>193</v>
      </c>
      <c r="I17" s="9">
        <v>209</v>
      </c>
      <c r="J17" s="10">
        <f>SUM(D17:I17)</f>
        <v>1113</v>
      </c>
      <c r="K17" s="11">
        <f t="shared" si="2"/>
        <v>185.5</v>
      </c>
      <c r="L17" s="9">
        <f t="shared" si="1"/>
        <v>256</v>
      </c>
    </row>
    <row r="18" spans="1:12" ht="15">
      <c r="A18" s="6">
        <v>15</v>
      </c>
      <c r="B18" s="7" t="s">
        <v>110</v>
      </c>
      <c r="C18" s="12">
        <v>21</v>
      </c>
      <c r="D18" s="9">
        <v>161</v>
      </c>
      <c r="E18" s="9">
        <v>145</v>
      </c>
      <c r="F18" s="9">
        <v>224</v>
      </c>
      <c r="G18" s="9">
        <v>181</v>
      </c>
      <c r="H18" s="9">
        <v>207</v>
      </c>
      <c r="I18" s="9">
        <v>185</v>
      </c>
      <c r="J18" s="10">
        <f>SUM(D18:I18)</f>
        <v>1103</v>
      </c>
      <c r="K18" s="11">
        <f t="shared" si="2"/>
        <v>183.83333333333334</v>
      </c>
      <c r="L18" s="9">
        <f t="shared" si="1"/>
        <v>224</v>
      </c>
    </row>
    <row r="19" spans="1:12" ht="15">
      <c r="A19" s="6">
        <v>16</v>
      </c>
      <c r="B19" s="7" t="s">
        <v>115</v>
      </c>
      <c r="C19" s="12">
        <v>28</v>
      </c>
      <c r="D19" s="9">
        <v>177</v>
      </c>
      <c r="E19" s="9">
        <v>162</v>
      </c>
      <c r="F19" s="9">
        <v>183</v>
      </c>
      <c r="G19" s="9">
        <v>203</v>
      </c>
      <c r="H19" s="9">
        <v>188</v>
      </c>
      <c r="I19" s="9">
        <v>183</v>
      </c>
      <c r="J19" s="10">
        <f>SUM(D19:I19)</f>
        <v>1096</v>
      </c>
      <c r="K19" s="11">
        <f t="shared" si="2"/>
        <v>182.66666666666666</v>
      </c>
      <c r="L19" s="9">
        <f t="shared" si="1"/>
        <v>203</v>
      </c>
    </row>
    <row r="20" spans="1:12" ht="15">
      <c r="A20" s="6">
        <v>17</v>
      </c>
      <c r="B20" s="7" t="s">
        <v>112</v>
      </c>
      <c r="C20" s="12">
        <v>24</v>
      </c>
      <c r="D20" s="9">
        <v>213</v>
      </c>
      <c r="E20" s="9">
        <v>189</v>
      </c>
      <c r="F20" s="9">
        <v>148</v>
      </c>
      <c r="G20" s="9">
        <v>198</v>
      </c>
      <c r="H20" s="9">
        <v>196</v>
      </c>
      <c r="I20" s="9">
        <v>144</v>
      </c>
      <c r="J20" s="10">
        <f>SUM(D20:I20)</f>
        <v>1088</v>
      </c>
      <c r="K20" s="11">
        <f t="shared" si="2"/>
        <v>181.33333333333334</v>
      </c>
      <c r="L20" s="9">
        <f t="shared" si="1"/>
        <v>213</v>
      </c>
    </row>
    <row r="21" spans="1:12" ht="15">
      <c r="A21" s="6">
        <v>18</v>
      </c>
      <c r="B21" s="7" t="s">
        <v>109</v>
      </c>
      <c r="C21" s="12">
        <v>21</v>
      </c>
      <c r="D21" s="9">
        <v>162</v>
      </c>
      <c r="E21" s="9">
        <v>169</v>
      </c>
      <c r="F21" s="9">
        <v>193</v>
      </c>
      <c r="G21" s="9">
        <v>169</v>
      </c>
      <c r="H21" s="9">
        <v>202</v>
      </c>
      <c r="I21" s="9">
        <v>183</v>
      </c>
      <c r="J21" s="10">
        <f>SUM(D21:I21)</f>
        <v>1078</v>
      </c>
      <c r="K21" s="11">
        <f t="shared" si="2"/>
        <v>179.66666666666666</v>
      </c>
      <c r="L21" s="9">
        <f t="shared" si="1"/>
        <v>202</v>
      </c>
    </row>
    <row r="22" spans="1:12" ht="15">
      <c r="A22" s="6">
        <v>19</v>
      </c>
      <c r="B22" s="7" t="s">
        <v>114</v>
      </c>
      <c r="C22" s="12">
        <v>27</v>
      </c>
      <c r="D22" s="9">
        <v>157</v>
      </c>
      <c r="E22" s="9">
        <v>137</v>
      </c>
      <c r="F22" s="9">
        <v>244</v>
      </c>
      <c r="G22" s="9">
        <v>155</v>
      </c>
      <c r="H22" s="9">
        <v>157</v>
      </c>
      <c r="I22" s="9">
        <v>205</v>
      </c>
      <c r="J22" s="10">
        <f>SUM(D22:I22)</f>
        <v>1055</v>
      </c>
      <c r="K22" s="11">
        <f t="shared" si="2"/>
        <v>175.83333333333334</v>
      </c>
      <c r="L22" s="9">
        <f t="shared" si="1"/>
        <v>244</v>
      </c>
    </row>
    <row r="23" spans="1:12" ht="15">
      <c r="A23" s="6">
        <v>20</v>
      </c>
      <c r="B23" s="7" t="s">
        <v>118</v>
      </c>
      <c r="C23" s="12">
        <v>30</v>
      </c>
      <c r="D23" s="9">
        <v>200</v>
      </c>
      <c r="E23" s="9">
        <v>145</v>
      </c>
      <c r="F23" s="9">
        <v>146</v>
      </c>
      <c r="G23" s="9">
        <v>176</v>
      </c>
      <c r="H23" s="9">
        <v>142</v>
      </c>
      <c r="I23" s="9">
        <v>227</v>
      </c>
      <c r="J23" s="10">
        <f>SUM(D23:I23)</f>
        <v>1036</v>
      </c>
      <c r="K23" s="11">
        <f t="shared" si="2"/>
        <v>172.66666666666666</v>
      </c>
      <c r="L23" s="9">
        <f t="shared" si="1"/>
        <v>227</v>
      </c>
    </row>
    <row r="24" spans="1:12" ht="15">
      <c r="A24" s="6">
        <v>21</v>
      </c>
      <c r="B24" s="7" t="s">
        <v>147</v>
      </c>
      <c r="C24" s="12">
        <v>9</v>
      </c>
      <c r="D24" s="9">
        <v>175</v>
      </c>
      <c r="E24" s="9">
        <v>176</v>
      </c>
      <c r="F24" s="9">
        <v>209</v>
      </c>
      <c r="G24" s="9">
        <v>123</v>
      </c>
      <c r="H24" s="9">
        <v>167</v>
      </c>
      <c r="I24" s="9">
        <v>184</v>
      </c>
      <c r="J24" s="10">
        <f>SUM(D24:I24)</f>
        <v>1034</v>
      </c>
      <c r="K24" s="11">
        <f t="shared" si="2"/>
        <v>172.33333333333334</v>
      </c>
      <c r="L24" s="9">
        <f t="shared" si="1"/>
        <v>209</v>
      </c>
    </row>
    <row r="25" spans="1:12" ht="15">
      <c r="A25" s="6">
        <v>22</v>
      </c>
      <c r="B25" s="7" t="s">
        <v>100</v>
      </c>
      <c r="C25" s="12">
        <v>14</v>
      </c>
      <c r="D25" s="9">
        <v>236</v>
      </c>
      <c r="E25" s="9">
        <v>172</v>
      </c>
      <c r="F25" s="9">
        <v>150</v>
      </c>
      <c r="G25" s="9">
        <v>150</v>
      </c>
      <c r="H25" s="9">
        <v>170</v>
      </c>
      <c r="I25" s="9">
        <v>154</v>
      </c>
      <c r="J25" s="10">
        <f>SUM(D25:I25)</f>
        <v>1032</v>
      </c>
      <c r="K25" s="11">
        <f t="shared" si="2"/>
        <v>172</v>
      </c>
      <c r="L25" s="9">
        <f t="shared" si="1"/>
        <v>236</v>
      </c>
    </row>
    <row r="26" spans="1:12" ht="15">
      <c r="A26" s="6">
        <v>23</v>
      </c>
      <c r="B26" s="7" t="s">
        <v>141</v>
      </c>
      <c r="C26" s="12">
        <v>22</v>
      </c>
      <c r="D26" s="9">
        <v>129</v>
      </c>
      <c r="E26" s="9">
        <v>177</v>
      </c>
      <c r="F26" s="9">
        <v>172</v>
      </c>
      <c r="G26" s="9">
        <v>199</v>
      </c>
      <c r="H26" s="9">
        <v>171</v>
      </c>
      <c r="I26" s="9">
        <v>164</v>
      </c>
      <c r="J26" s="10">
        <f>SUM(D26:I26)</f>
        <v>1012</v>
      </c>
      <c r="K26" s="11">
        <f t="shared" si="2"/>
        <v>168.66666666666666</v>
      </c>
      <c r="L26" s="9">
        <f t="shared" si="1"/>
        <v>199</v>
      </c>
    </row>
    <row r="27" spans="1:12" ht="15">
      <c r="A27" s="6">
        <v>24</v>
      </c>
      <c r="B27" s="7" t="s">
        <v>117</v>
      </c>
      <c r="C27" s="12">
        <v>30</v>
      </c>
      <c r="D27" s="9">
        <v>197</v>
      </c>
      <c r="E27" s="9">
        <v>154</v>
      </c>
      <c r="F27" s="9">
        <v>149</v>
      </c>
      <c r="G27" s="9">
        <v>182</v>
      </c>
      <c r="H27" s="9">
        <v>150</v>
      </c>
      <c r="I27" s="9">
        <v>152</v>
      </c>
      <c r="J27" s="10">
        <f>SUM(D27:I27)</f>
        <v>984</v>
      </c>
      <c r="K27" s="11">
        <f t="shared" si="2"/>
        <v>164</v>
      </c>
      <c r="L27" s="9">
        <f t="shared" si="1"/>
        <v>197</v>
      </c>
    </row>
    <row r="28" spans="1:12" ht="15">
      <c r="A28" s="6">
        <v>25</v>
      </c>
      <c r="B28" s="7" t="s">
        <v>116</v>
      </c>
      <c r="C28" s="12">
        <v>29</v>
      </c>
      <c r="D28" s="9">
        <v>183</v>
      </c>
      <c r="E28" s="9">
        <v>159</v>
      </c>
      <c r="F28" s="9">
        <v>151</v>
      </c>
      <c r="G28" s="9">
        <v>140</v>
      </c>
      <c r="H28" s="9">
        <v>167</v>
      </c>
      <c r="I28" s="9">
        <v>182</v>
      </c>
      <c r="J28" s="10">
        <f>SUM(D28:I28)</f>
        <v>982</v>
      </c>
      <c r="K28" s="11">
        <f t="shared" si="2"/>
        <v>163.66666666666666</v>
      </c>
      <c r="L28" s="9">
        <f t="shared" si="1"/>
        <v>183</v>
      </c>
    </row>
    <row r="29" spans="1:12" ht="15">
      <c r="A29" s="6">
        <v>26</v>
      </c>
      <c r="B29" s="7" t="s">
        <v>102</v>
      </c>
      <c r="C29" s="12">
        <v>16</v>
      </c>
      <c r="D29" s="9">
        <v>157</v>
      </c>
      <c r="E29" s="9">
        <v>171</v>
      </c>
      <c r="F29" s="9">
        <v>144</v>
      </c>
      <c r="G29" s="9">
        <v>162</v>
      </c>
      <c r="H29" s="9">
        <v>136</v>
      </c>
      <c r="I29" s="9">
        <v>189</v>
      </c>
      <c r="J29" s="10">
        <f>SUM(D29:I29)</f>
        <v>959</v>
      </c>
      <c r="K29" s="11">
        <f t="shared" si="2"/>
        <v>159.83333333333334</v>
      </c>
      <c r="L29" s="9">
        <f t="shared" si="1"/>
        <v>189</v>
      </c>
    </row>
    <row r="30" spans="1:12" ht="15">
      <c r="A30" s="6">
        <v>27</v>
      </c>
      <c r="B30" s="7" t="s">
        <v>152</v>
      </c>
      <c r="C30" s="12">
        <v>9</v>
      </c>
      <c r="D30" s="9">
        <v>156</v>
      </c>
      <c r="E30" s="9">
        <v>136</v>
      </c>
      <c r="F30" s="9">
        <v>174</v>
      </c>
      <c r="G30" s="9">
        <v>126</v>
      </c>
      <c r="H30" s="9">
        <v>162</v>
      </c>
      <c r="I30" s="9">
        <v>197</v>
      </c>
      <c r="J30" s="10">
        <f>SUM(D30:I30)</f>
        <v>951</v>
      </c>
      <c r="K30" s="11">
        <f t="shared" si="2"/>
        <v>158.5</v>
      </c>
      <c r="L30" s="9">
        <f t="shared" si="1"/>
        <v>197</v>
      </c>
    </row>
    <row r="31" spans="1:12" ht="15">
      <c r="A31" s="6">
        <v>28</v>
      </c>
      <c r="B31" s="7" t="s">
        <v>113</v>
      </c>
      <c r="C31" s="12">
        <v>25</v>
      </c>
      <c r="D31" s="9">
        <v>156</v>
      </c>
      <c r="E31" s="9">
        <v>176</v>
      </c>
      <c r="F31" s="9">
        <v>142</v>
      </c>
      <c r="G31" s="9">
        <v>152</v>
      </c>
      <c r="H31" s="9">
        <v>168</v>
      </c>
      <c r="I31" s="9">
        <v>157</v>
      </c>
      <c r="J31" s="10">
        <f>SUM(D31:I31)</f>
        <v>951</v>
      </c>
      <c r="K31" s="11">
        <f t="shared" si="2"/>
        <v>158.5</v>
      </c>
      <c r="L31" s="9">
        <f t="shared" si="1"/>
        <v>176</v>
      </c>
    </row>
    <row r="32" spans="1:12" ht="15">
      <c r="A32" s="6">
        <v>29</v>
      </c>
      <c r="B32" s="7" t="s">
        <v>140</v>
      </c>
      <c r="C32" s="12">
        <v>23</v>
      </c>
      <c r="D32" s="9">
        <v>156</v>
      </c>
      <c r="E32" s="9">
        <v>159</v>
      </c>
      <c r="F32" s="9">
        <v>145</v>
      </c>
      <c r="G32" s="9">
        <v>164</v>
      </c>
      <c r="H32" s="9">
        <v>121</v>
      </c>
      <c r="I32" s="9">
        <v>191</v>
      </c>
      <c r="J32" s="10">
        <f>SUM(D32:I32)</f>
        <v>936</v>
      </c>
      <c r="K32" s="11">
        <f t="shared" si="2"/>
        <v>156</v>
      </c>
      <c r="L32" s="9">
        <f t="shared" si="1"/>
        <v>191</v>
      </c>
    </row>
    <row r="33" spans="1:12" ht="15">
      <c r="A33" s="6">
        <v>30</v>
      </c>
      <c r="B33" s="7" t="s">
        <v>106</v>
      </c>
      <c r="C33" s="12">
        <v>19</v>
      </c>
      <c r="D33" s="9">
        <v>169</v>
      </c>
      <c r="E33" s="9">
        <v>174</v>
      </c>
      <c r="F33" s="9">
        <v>161</v>
      </c>
      <c r="G33" s="9">
        <v>134</v>
      </c>
      <c r="H33" s="9">
        <v>153</v>
      </c>
      <c r="I33" s="9">
        <v>127</v>
      </c>
      <c r="J33" s="10">
        <f>SUM(D33:I33)</f>
        <v>918</v>
      </c>
      <c r="K33" s="11">
        <f>AVERAGE(D33:I33)</f>
        <v>153</v>
      </c>
      <c r="L33" s="9">
        <f>MAX(D33:I33)</f>
        <v>174</v>
      </c>
    </row>
    <row r="34" spans="1:12" ht="15">
      <c r="A34" s="6">
        <v>31</v>
      </c>
      <c r="B34" s="7" t="s">
        <v>151</v>
      </c>
      <c r="C34" s="12">
        <v>32</v>
      </c>
      <c r="D34" s="9">
        <v>136</v>
      </c>
      <c r="E34" s="9">
        <v>126</v>
      </c>
      <c r="F34" s="9">
        <v>141</v>
      </c>
      <c r="G34" s="9">
        <v>136</v>
      </c>
      <c r="H34" s="9">
        <v>177</v>
      </c>
      <c r="I34" s="9">
        <v>147</v>
      </c>
      <c r="J34" s="10">
        <f>SUM(D34:I34)</f>
        <v>863</v>
      </c>
      <c r="K34" s="11">
        <f>AVERAGE(D34:I34)</f>
        <v>143.83333333333334</v>
      </c>
      <c r="L34" s="9">
        <f>MAX(D34:I34)</f>
        <v>177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pane xSplit="5" ySplit="1" topLeftCell="T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9" sqref="B9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6" t="s">
        <v>13</v>
      </c>
      <c r="B1" s="67"/>
      <c r="C1" s="14"/>
      <c r="D1" s="14"/>
      <c r="F1" s="68"/>
      <c r="G1" s="68"/>
      <c r="H1" s="68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9"/>
      <c r="AA1" s="58"/>
      <c r="AB1" s="58"/>
      <c r="AC1" s="58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184</v>
      </c>
      <c r="C4" s="20">
        <v>174</v>
      </c>
      <c r="D4" s="21">
        <v>23</v>
      </c>
      <c r="E4" s="28">
        <v>16</v>
      </c>
      <c r="F4" s="22">
        <v>169</v>
      </c>
      <c r="G4" s="23">
        <f>D4</f>
        <v>23</v>
      </c>
      <c r="H4" s="24">
        <f>SUM(F4:G4)</f>
        <v>192</v>
      </c>
      <c r="I4" s="22">
        <v>196</v>
      </c>
      <c r="J4" s="23">
        <f>D4</f>
        <v>23</v>
      </c>
      <c r="K4" s="24">
        <f>SUM(I4:J4)</f>
        <v>219</v>
      </c>
      <c r="L4" s="27">
        <f>H4+K4</f>
        <v>411</v>
      </c>
      <c r="M4" s="22">
        <v>204</v>
      </c>
      <c r="N4" s="23">
        <f>D4</f>
        <v>23</v>
      </c>
      <c r="O4" s="24">
        <f>SUM(M4:N4)</f>
        <v>227</v>
      </c>
      <c r="P4" s="27">
        <f>L4+O4</f>
        <v>638</v>
      </c>
      <c r="Q4" s="22">
        <v>194</v>
      </c>
      <c r="R4" s="23">
        <f>D4</f>
        <v>23</v>
      </c>
      <c r="S4" s="24">
        <f>SUM(Q4:R4)</f>
        <v>217</v>
      </c>
      <c r="T4" s="27">
        <f>P4+S4</f>
        <v>855</v>
      </c>
      <c r="U4" s="22">
        <v>214</v>
      </c>
      <c r="V4" s="23">
        <f>D4</f>
        <v>23</v>
      </c>
      <c r="W4" s="24">
        <f>SUM(U4:V4)</f>
        <v>237</v>
      </c>
      <c r="X4" s="27">
        <f>T4+W4</f>
        <v>1092</v>
      </c>
      <c r="Y4" s="22">
        <v>233</v>
      </c>
      <c r="Z4" s="23">
        <f>D4</f>
        <v>23</v>
      </c>
      <c r="AA4" s="24">
        <f>SUM(Y4:Z4)</f>
        <v>256</v>
      </c>
      <c r="AB4" s="25">
        <f>H4+K4+O4+S4+W4+AA4</f>
        <v>1348</v>
      </c>
      <c r="AC4" s="26">
        <f>AVERAGE(F4,I4,M4,Q4,U4,Y4)</f>
        <v>201.66666666666666</v>
      </c>
      <c r="AE4" s="54"/>
    </row>
    <row r="5" spans="1:29" ht="12.75">
      <c r="A5" s="19">
        <v>2</v>
      </c>
      <c r="B5" s="20" t="s">
        <v>183</v>
      </c>
      <c r="C5" s="20">
        <v>120</v>
      </c>
      <c r="D5" s="21">
        <v>72</v>
      </c>
      <c r="E5" s="28">
        <v>10</v>
      </c>
      <c r="F5" s="22">
        <v>139</v>
      </c>
      <c r="G5" s="23">
        <f>D5</f>
        <v>72</v>
      </c>
      <c r="H5" s="24">
        <f>SUM(F5:G5)</f>
        <v>211</v>
      </c>
      <c r="I5" s="22">
        <v>151</v>
      </c>
      <c r="J5" s="23">
        <f>D5</f>
        <v>72</v>
      </c>
      <c r="K5" s="24">
        <f>SUM(I5:J5)</f>
        <v>223</v>
      </c>
      <c r="L5" s="27">
        <f>H5+K5</f>
        <v>434</v>
      </c>
      <c r="M5" s="22">
        <v>150</v>
      </c>
      <c r="N5" s="23">
        <f>D5</f>
        <v>72</v>
      </c>
      <c r="O5" s="24">
        <f>SUM(M5:N5)</f>
        <v>222</v>
      </c>
      <c r="P5" s="27">
        <f>L5+O5</f>
        <v>656</v>
      </c>
      <c r="Q5" s="22">
        <v>145</v>
      </c>
      <c r="R5" s="23">
        <f>D5</f>
        <v>72</v>
      </c>
      <c r="S5" s="24">
        <f>SUM(Q5:R5)</f>
        <v>217</v>
      </c>
      <c r="T5" s="27">
        <f>P5+S5</f>
        <v>873</v>
      </c>
      <c r="U5" s="22">
        <v>148</v>
      </c>
      <c r="V5" s="23">
        <f>D5</f>
        <v>72</v>
      </c>
      <c r="W5" s="24">
        <f>SUM(U5:V5)</f>
        <v>220</v>
      </c>
      <c r="X5" s="27">
        <f>T5+W5</f>
        <v>1093</v>
      </c>
      <c r="Y5" s="22">
        <v>164</v>
      </c>
      <c r="Z5" s="23">
        <f>D5</f>
        <v>72</v>
      </c>
      <c r="AA5" s="24">
        <f>SUM(Y5:Z5)</f>
        <v>236</v>
      </c>
      <c r="AB5" s="25">
        <f>H5+K5+O5+S5+W5+AA5</f>
        <v>1329</v>
      </c>
      <c r="AC5" s="26">
        <f aca="true" t="shared" si="0" ref="AC5:AC11">AVERAGE(F5,I5,M5,Q5,U5,Y5)</f>
        <v>149.5</v>
      </c>
    </row>
    <row r="6" spans="1:29" ht="12.75">
      <c r="A6" s="19">
        <v>3</v>
      </c>
      <c r="B6" s="20" t="s">
        <v>108</v>
      </c>
      <c r="C6" s="20">
        <v>153</v>
      </c>
      <c r="D6" s="21">
        <v>42</v>
      </c>
      <c r="E6" s="28">
        <v>20</v>
      </c>
      <c r="F6" s="22">
        <v>134</v>
      </c>
      <c r="G6" s="23">
        <f>D6</f>
        <v>42</v>
      </c>
      <c r="H6" s="24">
        <f>SUM(F6:G6)</f>
        <v>176</v>
      </c>
      <c r="I6" s="22">
        <v>205</v>
      </c>
      <c r="J6" s="23">
        <f>D6</f>
        <v>42</v>
      </c>
      <c r="K6" s="24">
        <f>SUM(I6:J6)</f>
        <v>247</v>
      </c>
      <c r="L6" s="27">
        <f>H6+K6</f>
        <v>423</v>
      </c>
      <c r="M6" s="22">
        <v>160</v>
      </c>
      <c r="N6" s="23">
        <f>D6</f>
        <v>42</v>
      </c>
      <c r="O6" s="24">
        <f>SUM(M6:N6)</f>
        <v>202</v>
      </c>
      <c r="P6" s="27">
        <f>L6+O6</f>
        <v>625</v>
      </c>
      <c r="Q6" s="22">
        <v>169</v>
      </c>
      <c r="R6" s="23">
        <f>D6</f>
        <v>42</v>
      </c>
      <c r="S6" s="24">
        <f>SUM(Q6:R6)</f>
        <v>211</v>
      </c>
      <c r="T6" s="27">
        <f>P6+S6</f>
        <v>836</v>
      </c>
      <c r="U6" s="22">
        <v>191</v>
      </c>
      <c r="V6" s="23">
        <f>D6</f>
        <v>42</v>
      </c>
      <c r="W6" s="24">
        <f>SUM(U6:V6)</f>
        <v>233</v>
      </c>
      <c r="X6" s="27">
        <f>T6+W6</f>
        <v>1069</v>
      </c>
      <c r="Y6" s="22">
        <v>203</v>
      </c>
      <c r="Z6" s="23">
        <f>D6</f>
        <v>42</v>
      </c>
      <c r="AA6" s="24">
        <f>SUM(Y6:Z6)</f>
        <v>245</v>
      </c>
      <c r="AB6" s="25">
        <f>H6+K6+O6+S6+W6+AA6</f>
        <v>1314</v>
      </c>
      <c r="AC6" s="26">
        <f t="shared" si="0"/>
        <v>177</v>
      </c>
    </row>
    <row r="7" spans="1:29" ht="12.75">
      <c r="A7" s="19">
        <v>4</v>
      </c>
      <c r="B7" s="20" t="s">
        <v>128</v>
      </c>
      <c r="C7" s="20">
        <v>92</v>
      </c>
      <c r="D7" s="21">
        <v>97</v>
      </c>
      <c r="E7" s="28">
        <v>17</v>
      </c>
      <c r="F7" s="22">
        <v>152</v>
      </c>
      <c r="G7" s="23">
        <f>D7</f>
        <v>97</v>
      </c>
      <c r="H7" s="24">
        <f>SUM(F7:G7)</f>
        <v>249</v>
      </c>
      <c r="I7" s="22">
        <v>104</v>
      </c>
      <c r="J7" s="23">
        <f>D7</f>
        <v>97</v>
      </c>
      <c r="K7" s="24">
        <f>SUM(I7:J7)</f>
        <v>201</v>
      </c>
      <c r="L7" s="27">
        <f>H7+K7</f>
        <v>450</v>
      </c>
      <c r="M7" s="22">
        <v>105</v>
      </c>
      <c r="N7" s="23">
        <f>D7</f>
        <v>97</v>
      </c>
      <c r="O7" s="24">
        <f>SUM(M7:N7)</f>
        <v>202</v>
      </c>
      <c r="P7" s="27">
        <f>L7+O7</f>
        <v>652</v>
      </c>
      <c r="Q7" s="22">
        <v>133</v>
      </c>
      <c r="R7" s="23">
        <f>D7</f>
        <v>97</v>
      </c>
      <c r="S7" s="24">
        <f>SUM(Q7:R7)</f>
        <v>230</v>
      </c>
      <c r="T7" s="27">
        <f>P7+S7</f>
        <v>882</v>
      </c>
      <c r="U7" s="22">
        <v>106</v>
      </c>
      <c r="V7" s="23">
        <f>D7</f>
        <v>97</v>
      </c>
      <c r="W7" s="24">
        <f>SUM(U7:V7)</f>
        <v>203</v>
      </c>
      <c r="X7" s="27">
        <f>T7+W7</f>
        <v>1085</v>
      </c>
      <c r="Y7" s="22">
        <v>122</v>
      </c>
      <c r="Z7" s="23">
        <f>D7</f>
        <v>97</v>
      </c>
      <c r="AA7" s="24">
        <f>SUM(Y7:Z7)</f>
        <v>219</v>
      </c>
      <c r="AB7" s="25">
        <f>H7+K7+O7+S7+W7+AA7</f>
        <v>1304</v>
      </c>
      <c r="AC7" s="26">
        <f t="shared" si="0"/>
        <v>120.33333333333333</v>
      </c>
    </row>
    <row r="8" spans="1:29" ht="12.75">
      <c r="A8" s="19">
        <v>5</v>
      </c>
      <c r="B8" s="20" t="s">
        <v>185</v>
      </c>
      <c r="C8" s="20">
        <v>157</v>
      </c>
      <c r="D8" s="21">
        <v>38</v>
      </c>
      <c r="E8" s="28">
        <v>23</v>
      </c>
      <c r="F8" s="22">
        <v>166</v>
      </c>
      <c r="G8" s="23">
        <f>D8</f>
        <v>38</v>
      </c>
      <c r="H8" s="24">
        <f>SUM(F8:G8)</f>
        <v>204</v>
      </c>
      <c r="I8" s="22">
        <v>177</v>
      </c>
      <c r="J8" s="23">
        <f>D8</f>
        <v>38</v>
      </c>
      <c r="K8" s="24">
        <f>SUM(I8:J8)</f>
        <v>215</v>
      </c>
      <c r="L8" s="27">
        <f>H8+K8</f>
        <v>419</v>
      </c>
      <c r="M8" s="22">
        <v>149</v>
      </c>
      <c r="N8" s="23">
        <f>D8</f>
        <v>38</v>
      </c>
      <c r="O8" s="24">
        <f>SUM(M8:N8)</f>
        <v>187</v>
      </c>
      <c r="P8" s="27">
        <f>L8+O8</f>
        <v>606</v>
      </c>
      <c r="Q8" s="22">
        <v>166</v>
      </c>
      <c r="R8" s="23">
        <f>D8</f>
        <v>38</v>
      </c>
      <c r="S8" s="24">
        <f>SUM(Q8:R8)</f>
        <v>204</v>
      </c>
      <c r="T8" s="27">
        <f>P8+S8</f>
        <v>810</v>
      </c>
      <c r="U8" s="22">
        <v>200</v>
      </c>
      <c r="V8" s="23">
        <f>D8</f>
        <v>38</v>
      </c>
      <c r="W8" s="24">
        <f>SUM(U8:V8)</f>
        <v>238</v>
      </c>
      <c r="X8" s="27">
        <f>T8+W8</f>
        <v>1048</v>
      </c>
      <c r="Y8" s="22">
        <v>174</v>
      </c>
      <c r="Z8" s="23">
        <f>D8</f>
        <v>38</v>
      </c>
      <c r="AA8" s="24">
        <f>SUM(Y8:Z8)</f>
        <v>212</v>
      </c>
      <c r="AB8" s="25">
        <f>H8+K8+O8+S8+W8+AA8</f>
        <v>1260</v>
      </c>
      <c r="AC8" s="26">
        <f t="shared" si="0"/>
        <v>172</v>
      </c>
    </row>
    <row r="9" spans="1:29" ht="12.75">
      <c r="A9" s="19">
        <v>6</v>
      </c>
      <c r="B9" s="20" t="s">
        <v>129</v>
      </c>
      <c r="C9" s="20">
        <v>161</v>
      </c>
      <c r="D9" s="21">
        <v>35</v>
      </c>
      <c r="E9" s="28">
        <v>19</v>
      </c>
      <c r="F9" s="22">
        <v>190</v>
      </c>
      <c r="G9" s="23">
        <f>D9</f>
        <v>35</v>
      </c>
      <c r="H9" s="24">
        <f>SUM(F9:G9)</f>
        <v>225</v>
      </c>
      <c r="I9" s="22">
        <v>156</v>
      </c>
      <c r="J9" s="23">
        <f>D9</f>
        <v>35</v>
      </c>
      <c r="K9" s="24">
        <f>SUM(I9:J9)</f>
        <v>191</v>
      </c>
      <c r="L9" s="27">
        <f>H9+K9</f>
        <v>416</v>
      </c>
      <c r="M9" s="22">
        <v>139</v>
      </c>
      <c r="N9" s="23">
        <f>D9</f>
        <v>35</v>
      </c>
      <c r="O9" s="24">
        <f>SUM(M9:N9)</f>
        <v>174</v>
      </c>
      <c r="P9" s="27">
        <f>L9+O9</f>
        <v>590</v>
      </c>
      <c r="Q9" s="22">
        <v>153</v>
      </c>
      <c r="R9" s="23">
        <f>D9</f>
        <v>35</v>
      </c>
      <c r="S9" s="24">
        <f>SUM(Q9:R9)</f>
        <v>188</v>
      </c>
      <c r="T9" s="27">
        <f>P9+S9</f>
        <v>778</v>
      </c>
      <c r="U9" s="22">
        <v>195</v>
      </c>
      <c r="V9" s="23">
        <f>D9</f>
        <v>35</v>
      </c>
      <c r="W9" s="24">
        <f>SUM(U9:V9)</f>
        <v>230</v>
      </c>
      <c r="X9" s="27">
        <f>T9+W9</f>
        <v>1008</v>
      </c>
      <c r="Y9" s="22">
        <v>213</v>
      </c>
      <c r="Z9" s="23">
        <f>D9</f>
        <v>35</v>
      </c>
      <c r="AA9" s="24">
        <f>SUM(Y9:Z9)</f>
        <v>248</v>
      </c>
      <c r="AB9" s="25">
        <f>H9+K9+O9+S9+W9+AA9</f>
        <v>1256</v>
      </c>
      <c r="AC9" s="26">
        <f t="shared" si="0"/>
        <v>174.33333333333334</v>
      </c>
    </row>
    <row r="10" spans="1:29" ht="12.75">
      <c r="A10" s="19">
        <v>7</v>
      </c>
      <c r="B10" s="20" t="s">
        <v>132</v>
      </c>
      <c r="C10" s="20">
        <v>137</v>
      </c>
      <c r="D10" s="21">
        <v>56</v>
      </c>
      <c r="E10" s="28">
        <v>26</v>
      </c>
      <c r="F10" s="22">
        <v>129</v>
      </c>
      <c r="G10" s="23">
        <f>D10</f>
        <v>56</v>
      </c>
      <c r="H10" s="24">
        <f>SUM(F10:G10)</f>
        <v>185</v>
      </c>
      <c r="I10" s="22">
        <v>142</v>
      </c>
      <c r="J10" s="23">
        <f>D10</f>
        <v>56</v>
      </c>
      <c r="K10" s="24">
        <f>SUM(I10:J10)</f>
        <v>198</v>
      </c>
      <c r="L10" s="27">
        <f>H10+K10</f>
        <v>383</v>
      </c>
      <c r="M10" s="22">
        <v>144</v>
      </c>
      <c r="N10" s="23">
        <f>D10</f>
        <v>56</v>
      </c>
      <c r="O10" s="24">
        <f>SUM(M10:N10)</f>
        <v>200</v>
      </c>
      <c r="P10" s="27">
        <f>L10+O10</f>
        <v>583</v>
      </c>
      <c r="Q10" s="22">
        <v>149</v>
      </c>
      <c r="R10" s="23">
        <f>D10</f>
        <v>56</v>
      </c>
      <c r="S10" s="24">
        <f>SUM(Q10:R10)</f>
        <v>205</v>
      </c>
      <c r="T10" s="27">
        <f>P10+S10</f>
        <v>788</v>
      </c>
      <c r="U10" s="22">
        <v>164</v>
      </c>
      <c r="V10" s="23">
        <f>D10</f>
        <v>56</v>
      </c>
      <c r="W10" s="24">
        <f>SUM(U10:V10)</f>
        <v>220</v>
      </c>
      <c r="X10" s="27">
        <f>T10+W10</f>
        <v>1008</v>
      </c>
      <c r="Y10" s="22">
        <v>187</v>
      </c>
      <c r="Z10" s="23">
        <f>D10</f>
        <v>56</v>
      </c>
      <c r="AA10" s="24">
        <f>SUM(Y10:Z10)</f>
        <v>243</v>
      </c>
      <c r="AB10" s="25">
        <f>H10+K10+O10+S10+W10+AA10</f>
        <v>1251</v>
      </c>
      <c r="AC10" s="26">
        <f t="shared" si="0"/>
        <v>152.5</v>
      </c>
    </row>
    <row r="11" spans="1:29" ht="12.75">
      <c r="A11" s="19">
        <v>8</v>
      </c>
      <c r="B11" s="20" t="s">
        <v>145</v>
      </c>
      <c r="C11" s="20">
        <v>170</v>
      </c>
      <c r="D11" s="21">
        <v>27</v>
      </c>
      <c r="E11" s="28">
        <v>24</v>
      </c>
      <c r="F11" s="22">
        <v>171</v>
      </c>
      <c r="G11" s="23">
        <f>D11</f>
        <v>27</v>
      </c>
      <c r="H11" s="24">
        <f>SUM(F11:G11)</f>
        <v>198</v>
      </c>
      <c r="I11" s="22">
        <v>171</v>
      </c>
      <c r="J11" s="23">
        <f>D11</f>
        <v>27</v>
      </c>
      <c r="K11" s="24">
        <f>SUM(I11:J11)</f>
        <v>198</v>
      </c>
      <c r="L11" s="27">
        <f>H11+K11</f>
        <v>396</v>
      </c>
      <c r="M11" s="22">
        <v>156</v>
      </c>
      <c r="N11" s="23">
        <f>D11</f>
        <v>27</v>
      </c>
      <c r="O11" s="24">
        <f>SUM(M11:N11)</f>
        <v>183</v>
      </c>
      <c r="P11" s="27">
        <f>L11+O11</f>
        <v>579</v>
      </c>
      <c r="Q11" s="22">
        <v>211</v>
      </c>
      <c r="R11" s="23">
        <f>D11</f>
        <v>27</v>
      </c>
      <c r="S11" s="24">
        <f>SUM(Q11:R11)</f>
        <v>238</v>
      </c>
      <c r="T11" s="27">
        <f>P11+S11</f>
        <v>817</v>
      </c>
      <c r="U11" s="22">
        <v>204</v>
      </c>
      <c r="V11" s="23">
        <f>D11</f>
        <v>27</v>
      </c>
      <c r="W11" s="24">
        <f>SUM(U11:V11)</f>
        <v>231</v>
      </c>
      <c r="X11" s="27">
        <f>T11+W11</f>
        <v>1048</v>
      </c>
      <c r="Y11" s="22">
        <v>175</v>
      </c>
      <c r="Z11" s="23">
        <f>D11</f>
        <v>27</v>
      </c>
      <c r="AA11" s="24">
        <f>SUM(Y11:Z11)</f>
        <v>202</v>
      </c>
      <c r="AB11" s="25">
        <f>H11+K11+O11+S11+W11+AA11</f>
        <v>1250</v>
      </c>
      <c r="AC11" s="26">
        <f t="shared" si="0"/>
        <v>181.33333333333334</v>
      </c>
    </row>
    <row r="12" spans="1:29" ht="12.75">
      <c r="A12" s="19">
        <v>9</v>
      </c>
      <c r="B12" s="20" t="s">
        <v>131</v>
      </c>
      <c r="C12" s="20">
        <v>164</v>
      </c>
      <c r="D12" s="21">
        <v>32</v>
      </c>
      <c r="E12" s="28">
        <v>25</v>
      </c>
      <c r="F12" s="22">
        <v>179</v>
      </c>
      <c r="G12" s="23">
        <f>D12</f>
        <v>32</v>
      </c>
      <c r="H12" s="24">
        <f>SUM(F12:G12)</f>
        <v>211</v>
      </c>
      <c r="I12" s="22">
        <v>160</v>
      </c>
      <c r="J12" s="23">
        <f>D12</f>
        <v>32</v>
      </c>
      <c r="K12" s="24">
        <f>SUM(I12:J12)</f>
        <v>192</v>
      </c>
      <c r="L12" s="27">
        <f>H12+K12</f>
        <v>403</v>
      </c>
      <c r="M12" s="22">
        <v>162</v>
      </c>
      <c r="N12" s="23">
        <f>D12</f>
        <v>32</v>
      </c>
      <c r="O12" s="24">
        <f>SUM(M12:N12)</f>
        <v>194</v>
      </c>
      <c r="P12" s="27">
        <f>L12+O12</f>
        <v>597</v>
      </c>
      <c r="Q12" s="22">
        <v>170</v>
      </c>
      <c r="R12" s="23">
        <f>D12</f>
        <v>32</v>
      </c>
      <c r="S12" s="24">
        <f>SUM(Q12:R12)</f>
        <v>202</v>
      </c>
      <c r="T12" s="27">
        <f>P12+S12</f>
        <v>799</v>
      </c>
      <c r="U12" s="22">
        <v>187</v>
      </c>
      <c r="V12" s="23">
        <f>D12</f>
        <v>32</v>
      </c>
      <c r="W12" s="24">
        <f>SUM(U12:V12)</f>
        <v>219</v>
      </c>
      <c r="X12" s="27">
        <f>T12+W12</f>
        <v>1018</v>
      </c>
      <c r="Y12" s="22">
        <v>176</v>
      </c>
      <c r="Z12" s="23">
        <f>D12</f>
        <v>32</v>
      </c>
      <c r="AA12" s="24">
        <f>SUM(Y12:Z12)</f>
        <v>208</v>
      </c>
      <c r="AB12" s="25">
        <f>H12+K12+O12+S12+W12+AA12</f>
        <v>1226</v>
      </c>
      <c r="AC12" s="26">
        <f aca="true" t="shared" si="1" ref="AC12:AC25">AVERAGE(F12,I12,M12,Q12,U12,Y12)</f>
        <v>172.33333333333334</v>
      </c>
    </row>
    <row r="13" spans="1:29" ht="12.75">
      <c r="A13" s="19">
        <v>10</v>
      </c>
      <c r="B13" s="20" t="s">
        <v>125</v>
      </c>
      <c r="C13" s="20">
        <v>148</v>
      </c>
      <c r="D13" s="21">
        <v>46</v>
      </c>
      <c r="E13" s="28">
        <v>14</v>
      </c>
      <c r="F13" s="22">
        <v>130</v>
      </c>
      <c r="G13" s="23">
        <f>D13</f>
        <v>46</v>
      </c>
      <c r="H13" s="24">
        <f>SUM(F13:G13)</f>
        <v>176</v>
      </c>
      <c r="I13" s="22">
        <v>170</v>
      </c>
      <c r="J13" s="23">
        <f>D13</f>
        <v>46</v>
      </c>
      <c r="K13" s="24">
        <f>SUM(I13:J13)</f>
        <v>216</v>
      </c>
      <c r="L13" s="27">
        <f>H13+K13</f>
        <v>392</v>
      </c>
      <c r="M13" s="22">
        <v>128</v>
      </c>
      <c r="N13" s="23">
        <f>D13</f>
        <v>46</v>
      </c>
      <c r="O13" s="24">
        <f>SUM(M13:N13)</f>
        <v>174</v>
      </c>
      <c r="P13" s="27">
        <f>L13+O13</f>
        <v>566</v>
      </c>
      <c r="Q13" s="22">
        <v>192</v>
      </c>
      <c r="R13" s="23">
        <f>D13</f>
        <v>46</v>
      </c>
      <c r="S13" s="24">
        <f>SUM(Q13:R13)</f>
        <v>238</v>
      </c>
      <c r="T13" s="27">
        <f>P13+S13</f>
        <v>804</v>
      </c>
      <c r="U13" s="22">
        <v>136</v>
      </c>
      <c r="V13" s="23">
        <f>D13</f>
        <v>46</v>
      </c>
      <c r="W13" s="24">
        <f>SUM(U13:V13)</f>
        <v>182</v>
      </c>
      <c r="X13" s="27">
        <f>T13+W13</f>
        <v>986</v>
      </c>
      <c r="Y13" s="22">
        <v>180</v>
      </c>
      <c r="Z13" s="23">
        <f>D13</f>
        <v>46</v>
      </c>
      <c r="AA13" s="24">
        <f>SUM(Y13:Z13)</f>
        <v>226</v>
      </c>
      <c r="AB13" s="25">
        <f>H13+K13+O13+S13+W13+AA13</f>
        <v>1212</v>
      </c>
      <c r="AC13" s="26">
        <f t="shared" si="1"/>
        <v>156</v>
      </c>
    </row>
    <row r="14" spans="1:31" ht="12.75">
      <c r="A14" s="19">
        <v>11</v>
      </c>
      <c r="B14" s="20" t="s">
        <v>136</v>
      </c>
      <c r="C14" s="20">
        <v>167</v>
      </c>
      <c r="D14" s="21">
        <v>29</v>
      </c>
      <c r="E14" s="28">
        <v>35</v>
      </c>
      <c r="F14" s="22">
        <v>159</v>
      </c>
      <c r="G14" s="23">
        <f>D14</f>
        <v>29</v>
      </c>
      <c r="H14" s="24">
        <f>SUM(F14:G14)</f>
        <v>188</v>
      </c>
      <c r="I14" s="22">
        <v>175</v>
      </c>
      <c r="J14" s="23">
        <f>D14</f>
        <v>29</v>
      </c>
      <c r="K14" s="24">
        <f>SUM(I14:J14)</f>
        <v>204</v>
      </c>
      <c r="L14" s="27">
        <f>H14+K14</f>
        <v>392</v>
      </c>
      <c r="M14" s="22">
        <v>155</v>
      </c>
      <c r="N14" s="23">
        <f>D14</f>
        <v>29</v>
      </c>
      <c r="O14" s="24">
        <f>SUM(M14:N14)</f>
        <v>184</v>
      </c>
      <c r="P14" s="27">
        <f>L14+O14</f>
        <v>576</v>
      </c>
      <c r="Q14" s="22">
        <v>173</v>
      </c>
      <c r="R14" s="23">
        <f>D14</f>
        <v>29</v>
      </c>
      <c r="S14" s="24">
        <f>SUM(Q14:R14)</f>
        <v>202</v>
      </c>
      <c r="T14" s="27">
        <f>P14+S14</f>
        <v>778</v>
      </c>
      <c r="U14" s="22">
        <v>161</v>
      </c>
      <c r="V14" s="23">
        <f>D14</f>
        <v>29</v>
      </c>
      <c r="W14" s="24">
        <f>SUM(U14:V14)</f>
        <v>190</v>
      </c>
      <c r="X14" s="27">
        <f>T14+W14</f>
        <v>968</v>
      </c>
      <c r="Y14" s="22">
        <v>212</v>
      </c>
      <c r="Z14" s="23">
        <f>D14</f>
        <v>29</v>
      </c>
      <c r="AA14" s="24">
        <f>SUM(Y14:Z14)</f>
        <v>241</v>
      </c>
      <c r="AB14" s="25">
        <f>H14+K14+O14+S14+W14+AA14</f>
        <v>1209</v>
      </c>
      <c r="AC14" s="26">
        <f t="shared" si="1"/>
        <v>172.5</v>
      </c>
      <c r="AE14" s="54"/>
    </row>
    <row r="15" spans="1:29" ht="12.75">
      <c r="A15" s="19">
        <v>12</v>
      </c>
      <c r="B15" s="20" t="s">
        <v>139</v>
      </c>
      <c r="C15" s="20">
        <v>176</v>
      </c>
      <c r="D15" s="21">
        <v>21</v>
      </c>
      <c r="E15" s="28">
        <v>36</v>
      </c>
      <c r="F15" s="22">
        <v>175</v>
      </c>
      <c r="G15" s="23">
        <f>D15</f>
        <v>21</v>
      </c>
      <c r="H15" s="24">
        <f>SUM(F15:G15)</f>
        <v>196</v>
      </c>
      <c r="I15" s="22">
        <v>243</v>
      </c>
      <c r="J15" s="23">
        <f>D15</f>
        <v>21</v>
      </c>
      <c r="K15" s="24">
        <f>SUM(I15:J15)</f>
        <v>264</v>
      </c>
      <c r="L15" s="27">
        <f>H15+K15</f>
        <v>460</v>
      </c>
      <c r="M15" s="22">
        <v>115</v>
      </c>
      <c r="N15" s="23">
        <f>D15</f>
        <v>21</v>
      </c>
      <c r="O15" s="24">
        <f>SUM(M15:N15)</f>
        <v>136</v>
      </c>
      <c r="P15" s="27">
        <f>L15+O15</f>
        <v>596</v>
      </c>
      <c r="Q15" s="22">
        <v>163</v>
      </c>
      <c r="R15" s="23">
        <f>D15</f>
        <v>21</v>
      </c>
      <c r="S15" s="24">
        <f>SUM(Q15:R15)</f>
        <v>184</v>
      </c>
      <c r="T15" s="27">
        <f>P15+S15</f>
        <v>780</v>
      </c>
      <c r="U15" s="22">
        <v>165</v>
      </c>
      <c r="V15" s="23">
        <f>D15</f>
        <v>21</v>
      </c>
      <c r="W15" s="24">
        <f>SUM(U15:V15)</f>
        <v>186</v>
      </c>
      <c r="X15" s="27">
        <f>T15+W15</f>
        <v>966</v>
      </c>
      <c r="Y15" s="22">
        <v>204</v>
      </c>
      <c r="Z15" s="23">
        <f>D15</f>
        <v>21</v>
      </c>
      <c r="AA15" s="24">
        <f>SUM(Y15:Z15)</f>
        <v>225</v>
      </c>
      <c r="AB15" s="25">
        <f>H15+K15+O15+S15+W15+AA15</f>
        <v>1191</v>
      </c>
      <c r="AC15" s="26">
        <f t="shared" si="1"/>
        <v>177.5</v>
      </c>
    </row>
    <row r="16" spans="1:29" ht="12.75">
      <c r="A16" s="19">
        <v>13</v>
      </c>
      <c r="B16" s="20" t="s">
        <v>182</v>
      </c>
      <c r="C16" s="20">
        <v>156</v>
      </c>
      <c r="D16" s="21">
        <v>39</v>
      </c>
      <c r="E16" s="28">
        <v>8</v>
      </c>
      <c r="F16" s="22">
        <v>148</v>
      </c>
      <c r="G16" s="23">
        <f>D16</f>
        <v>39</v>
      </c>
      <c r="H16" s="24">
        <f>SUM(F16:G16)</f>
        <v>187</v>
      </c>
      <c r="I16" s="22">
        <v>148</v>
      </c>
      <c r="J16" s="23">
        <f>D16</f>
        <v>39</v>
      </c>
      <c r="K16" s="24">
        <f>SUM(I16:J16)</f>
        <v>187</v>
      </c>
      <c r="L16" s="27">
        <f>H16+K16</f>
        <v>374</v>
      </c>
      <c r="M16" s="22">
        <v>178</v>
      </c>
      <c r="N16" s="23">
        <f>D16</f>
        <v>39</v>
      </c>
      <c r="O16" s="24">
        <f>SUM(M16:N16)</f>
        <v>217</v>
      </c>
      <c r="P16" s="27">
        <f>L16+O16</f>
        <v>591</v>
      </c>
      <c r="Q16" s="22">
        <v>131</v>
      </c>
      <c r="R16" s="23">
        <f>D16</f>
        <v>39</v>
      </c>
      <c r="S16" s="24">
        <f>SUM(Q16:R16)</f>
        <v>170</v>
      </c>
      <c r="T16" s="27">
        <f>P16+S16</f>
        <v>761</v>
      </c>
      <c r="U16" s="22">
        <v>203</v>
      </c>
      <c r="V16" s="23">
        <f>D16</f>
        <v>39</v>
      </c>
      <c r="W16" s="24">
        <f>SUM(U16:V16)</f>
        <v>242</v>
      </c>
      <c r="X16" s="27">
        <f>T16+W16</f>
        <v>1003</v>
      </c>
      <c r="Y16" s="22">
        <v>125</v>
      </c>
      <c r="Z16" s="23">
        <f>D16</f>
        <v>39</v>
      </c>
      <c r="AA16" s="24">
        <f>SUM(Y16:Z16)</f>
        <v>164</v>
      </c>
      <c r="AB16" s="25">
        <f>H16+K16+O16+S16+W16+AA16</f>
        <v>1167</v>
      </c>
      <c r="AC16" s="26">
        <f t="shared" si="1"/>
        <v>155.5</v>
      </c>
    </row>
    <row r="17" spans="1:29" ht="12.75">
      <c r="A17" s="19">
        <v>14</v>
      </c>
      <c r="B17" s="20" t="s">
        <v>134</v>
      </c>
      <c r="C17" s="20">
        <v>178</v>
      </c>
      <c r="D17" s="21">
        <v>19</v>
      </c>
      <c r="E17" s="28">
        <v>28</v>
      </c>
      <c r="F17" s="22">
        <v>122</v>
      </c>
      <c r="G17" s="23">
        <f>D17</f>
        <v>19</v>
      </c>
      <c r="H17" s="24">
        <f>SUM(F17:G17)</f>
        <v>141</v>
      </c>
      <c r="I17" s="22">
        <v>176</v>
      </c>
      <c r="J17" s="23">
        <f>D17</f>
        <v>19</v>
      </c>
      <c r="K17" s="24">
        <f>SUM(I17:J17)</f>
        <v>195</v>
      </c>
      <c r="L17" s="27">
        <f>H17+K17</f>
        <v>336</v>
      </c>
      <c r="M17" s="22">
        <v>193</v>
      </c>
      <c r="N17" s="23">
        <f>D17</f>
        <v>19</v>
      </c>
      <c r="O17" s="24">
        <f>SUM(M17:N17)</f>
        <v>212</v>
      </c>
      <c r="P17" s="27">
        <f>L17+O17</f>
        <v>548</v>
      </c>
      <c r="Q17" s="22">
        <v>201</v>
      </c>
      <c r="R17" s="23">
        <f>D17</f>
        <v>19</v>
      </c>
      <c r="S17" s="24">
        <f>SUM(Q17:R17)</f>
        <v>220</v>
      </c>
      <c r="T17" s="27">
        <f>P17+S17</f>
        <v>768</v>
      </c>
      <c r="U17" s="22">
        <v>155</v>
      </c>
      <c r="V17" s="23">
        <f>D17</f>
        <v>19</v>
      </c>
      <c r="W17" s="24">
        <f>SUM(U17:V17)</f>
        <v>174</v>
      </c>
      <c r="X17" s="27">
        <f>T17+W17</f>
        <v>942</v>
      </c>
      <c r="Y17" s="22">
        <v>181</v>
      </c>
      <c r="Z17" s="23">
        <f>D17</f>
        <v>19</v>
      </c>
      <c r="AA17" s="24">
        <f>SUM(Y17:Z17)</f>
        <v>200</v>
      </c>
      <c r="AB17" s="25">
        <f>H17+K17+O17+S17+W17+AA17</f>
        <v>1142</v>
      </c>
      <c r="AC17" s="26">
        <f t="shared" si="1"/>
        <v>171.33333333333334</v>
      </c>
    </row>
    <row r="18" spans="1:29" ht="12.75">
      <c r="A18" s="19">
        <v>15</v>
      </c>
      <c r="B18" s="20" t="s">
        <v>181</v>
      </c>
      <c r="C18" s="20">
        <v>173</v>
      </c>
      <c r="D18" s="21">
        <v>24</v>
      </c>
      <c r="E18" s="28">
        <v>6</v>
      </c>
      <c r="F18" s="22">
        <v>156</v>
      </c>
      <c r="G18" s="23">
        <f>D18</f>
        <v>24</v>
      </c>
      <c r="H18" s="24">
        <f>SUM(F18:G18)</f>
        <v>180</v>
      </c>
      <c r="I18" s="22">
        <v>176</v>
      </c>
      <c r="J18" s="23">
        <f>D18</f>
        <v>24</v>
      </c>
      <c r="K18" s="24">
        <f>SUM(I18:J18)</f>
        <v>200</v>
      </c>
      <c r="L18" s="27">
        <f>H18+K18</f>
        <v>380</v>
      </c>
      <c r="M18" s="22">
        <v>166</v>
      </c>
      <c r="N18" s="23">
        <f>D18</f>
        <v>24</v>
      </c>
      <c r="O18" s="24">
        <f>SUM(M18:N18)</f>
        <v>190</v>
      </c>
      <c r="P18" s="27">
        <f>L18+O18</f>
        <v>570</v>
      </c>
      <c r="Q18" s="22">
        <v>172</v>
      </c>
      <c r="R18" s="23">
        <f>D18</f>
        <v>24</v>
      </c>
      <c r="S18" s="24">
        <f>SUM(Q18:R18)</f>
        <v>196</v>
      </c>
      <c r="T18" s="27">
        <f>P18+S18</f>
        <v>766</v>
      </c>
      <c r="U18" s="22">
        <v>169</v>
      </c>
      <c r="V18" s="23">
        <f>D18</f>
        <v>24</v>
      </c>
      <c r="W18" s="24">
        <f>SUM(U18:V18)</f>
        <v>193</v>
      </c>
      <c r="X18" s="27">
        <f>T18+W18</f>
        <v>959</v>
      </c>
      <c r="Y18" s="22">
        <v>154</v>
      </c>
      <c r="Z18" s="23">
        <f>D18</f>
        <v>24</v>
      </c>
      <c r="AA18" s="24">
        <f>SUM(Y18:Z18)</f>
        <v>178</v>
      </c>
      <c r="AB18" s="25">
        <f>H18+K18+O18+S18+W18+AA18</f>
        <v>1137</v>
      </c>
      <c r="AC18" s="26">
        <f t="shared" si="1"/>
        <v>165.5</v>
      </c>
    </row>
    <row r="19" spans="1:29" ht="12.75">
      <c r="A19" s="19">
        <v>16</v>
      </c>
      <c r="B19" s="20" t="s">
        <v>169</v>
      </c>
      <c r="C19" s="20">
        <v>165</v>
      </c>
      <c r="D19" s="21">
        <v>31</v>
      </c>
      <c r="E19" s="28">
        <v>8</v>
      </c>
      <c r="F19" s="22">
        <v>148</v>
      </c>
      <c r="G19" s="23">
        <f>D19</f>
        <v>31</v>
      </c>
      <c r="H19" s="24">
        <f>SUM(F19:G19)</f>
        <v>179</v>
      </c>
      <c r="I19" s="22">
        <v>106</v>
      </c>
      <c r="J19" s="23">
        <f>D19</f>
        <v>31</v>
      </c>
      <c r="K19" s="24">
        <f>SUM(I19:J19)</f>
        <v>137</v>
      </c>
      <c r="L19" s="27">
        <f>H19+K19</f>
        <v>316</v>
      </c>
      <c r="M19" s="22">
        <v>183</v>
      </c>
      <c r="N19" s="23">
        <f>D19</f>
        <v>31</v>
      </c>
      <c r="O19" s="24">
        <f>SUM(M19:N19)</f>
        <v>214</v>
      </c>
      <c r="P19" s="27">
        <f>L19+O19</f>
        <v>530</v>
      </c>
      <c r="Q19" s="22">
        <v>167</v>
      </c>
      <c r="R19" s="23">
        <f>D19</f>
        <v>31</v>
      </c>
      <c r="S19" s="24">
        <f>SUM(Q19:R19)</f>
        <v>198</v>
      </c>
      <c r="T19" s="27">
        <f>P19+S19</f>
        <v>728</v>
      </c>
      <c r="U19" s="22">
        <v>157</v>
      </c>
      <c r="V19" s="23">
        <f>D19</f>
        <v>31</v>
      </c>
      <c r="W19" s="24">
        <f>SUM(U19:V19)</f>
        <v>188</v>
      </c>
      <c r="X19" s="27">
        <f>T19+W19</f>
        <v>916</v>
      </c>
      <c r="Y19" s="22">
        <v>178</v>
      </c>
      <c r="Z19" s="23">
        <f>D19</f>
        <v>31</v>
      </c>
      <c r="AA19" s="24">
        <f>SUM(Y19:Z19)</f>
        <v>209</v>
      </c>
      <c r="AB19" s="25">
        <f>H19+K19+O19+S19+W19+AA19</f>
        <v>1125</v>
      </c>
      <c r="AC19" s="26">
        <f t="shared" si="1"/>
        <v>156.5</v>
      </c>
    </row>
    <row r="20" spans="1:29" ht="12.75">
      <c r="A20" s="19">
        <v>17</v>
      </c>
      <c r="B20" s="20" t="s">
        <v>186</v>
      </c>
      <c r="C20" s="20">
        <v>180</v>
      </c>
      <c r="D20" s="21">
        <v>18</v>
      </c>
      <c r="E20" s="28">
        <v>36</v>
      </c>
      <c r="F20" s="22">
        <v>157</v>
      </c>
      <c r="G20" s="23">
        <f>D20</f>
        <v>18</v>
      </c>
      <c r="H20" s="24">
        <f>SUM(F20:G20)</f>
        <v>175</v>
      </c>
      <c r="I20" s="22">
        <v>164</v>
      </c>
      <c r="J20" s="23">
        <f>D20</f>
        <v>18</v>
      </c>
      <c r="K20" s="24">
        <f>SUM(I20:J20)</f>
        <v>182</v>
      </c>
      <c r="L20" s="27">
        <f>H20+K20</f>
        <v>357</v>
      </c>
      <c r="M20" s="22">
        <v>140</v>
      </c>
      <c r="N20" s="23">
        <f>D20</f>
        <v>18</v>
      </c>
      <c r="O20" s="24">
        <f>SUM(M20:N20)</f>
        <v>158</v>
      </c>
      <c r="P20" s="27">
        <f>L20+O20</f>
        <v>515</v>
      </c>
      <c r="Q20" s="22">
        <v>204</v>
      </c>
      <c r="R20" s="23">
        <f>D20</f>
        <v>18</v>
      </c>
      <c r="S20" s="24">
        <f>SUM(Q20:R20)</f>
        <v>222</v>
      </c>
      <c r="T20" s="27">
        <f>P20+S20</f>
        <v>737</v>
      </c>
      <c r="U20" s="22">
        <v>182</v>
      </c>
      <c r="V20" s="23">
        <f>D20</f>
        <v>18</v>
      </c>
      <c r="W20" s="24">
        <f>SUM(U20:V20)</f>
        <v>200</v>
      </c>
      <c r="X20" s="27">
        <f>T20+W20</f>
        <v>937</v>
      </c>
      <c r="Y20" s="22">
        <v>168</v>
      </c>
      <c r="Z20" s="23">
        <f>D20</f>
        <v>18</v>
      </c>
      <c r="AA20" s="24">
        <f>SUM(Y20:Z20)</f>
        <v>186</v>
      </c>
      <c r="AB20" s="25">
        <f>H20+K20+O20+S20+W20+AA20</f>
        <v>1123</v>
      </c>
      <c r="AC20" s="26">
        <f t="shared" si="1"/>
        <v>169.16666666666666</v>
      </c>
    </row>
    <row r="21" spans="1:29" ht="12.75">
      <c r="A21" s="19">
        <v>18</v>
      </c>
      <c r="B21" s="20" t="s">
        <v>126</v>
      </c>
      <c r="C21" s="20">
        <v>187</v>
      </c>
      <c r="D21" s="21">
        <v>11</v>
      </c>
      <c r="E21" s="28">
        <v>15</v>
      </c>
      <c r="F21" s="22">
        <v>201</v>
      </c>
      <c r="G21" s="23">
        <f>D21</f>
        <v>11</v>
      </c>
      <c r="H21" s="24">
        <f>SUM(F21:G21)</f>
        <v>212</v>
      </c>
      <c r="I21" s="22">
        <v>148</v>
      </c>
      <c r="J21" s="23">
        <f>D21</f>
        <v>11</v>
      </c>
      <c r="K21" s="24">
        <f>SUM(I21:J21)</f>
        <v>159</v>
      </c>
      <c r="L21" s="27">
        <f>H21+K21</f>
        <v>371</v>
      </c>
      <c r="M21" s="22">
        <v>165</v>
      </c>
      <c r="N21" s="23">
        <f>D21</f>
        <v>11</v>
      </c>
      <c r="O21" s="24">
        <f>SUM(M21:N21)</f>
        <v>176</v>
      </c>
      <c r="P21" s="27">
        <f>L21+O21</f>
        <v>547</v>
      </c>
      <c r="Q21" s="22">
        <v>165</v>
      </c>
      <c r="R21" s="23">
        <f>D21</f>
        <v>11</v>
      </c>
      <c r="S21" s="24">
        <f>SUM(Q21:R21)</f>
        <v>176</v>
      </c>
      <c r="T21" s="27">
        <f>P21+S21</f>
        <v>723</v>
      </c>
      <c r="U21" s="22">
        <v>160</v>
      </c>
      <c r="V21" s="23">
        <f>D21</f>
        <v>11</v>
      </c>
      <c r="W21" s="24">
        <f>SUM(U21:V21)</f>
        <v>171</v>
      </c>
      <c r="X21" s="27">
        <f>T21+W21</f>
        <v>894</v>
      </c>
      <c r="Y21" s="22">
        <v>170</v>
      </c>
      <c r="Z21" s="23">
        <f>D21</f>
        <v>11</v>
      </c>
      <c r="AA21" s="24">
        <f>SUM(Y21:Z21)</f>
        <v>181</v>
      </c>
      <c r="AB21" s="25">
        <f>H21+K21+O21+S21+W21+AA21</f>
        <v>1075</v>
      </c>
      <c r="AC21" s="26">
        <f t="shared" si="1"/>
        <v>168.16666666666666</v>
      </c>
    </row>
    <row r="22" spans="1:29" ht="12.75">
      <c r="A22" s="19">
        <v>19</v>
      </c>
      <c r="B22" s="20" t="s">
        <v>148</v>
      </c>
      <c r="C22" s="20">
        <v>159</v>
      </c>
      <c r="D22" s="21">
        <v>36</v>
      </c>
      <c r="E22" s="28">
        <v>34</v>
      </c>
      <c r="F22" s="22">
        <v>130</v>
      </c>
      <c r="G22" s="23">
        <f>D22</f>
        <v>36</v>
      </c>
      <c r="H22" s="24">
        <f>SUM(F22:G22)</f>
        <v>166</v>
      </c>
      <c r="I22" s="22">
        <v>121</v>
      </c>
      <c r="J22" s="23">
        <f>D22</f>
        <v>36</v>
      </c>
      <c r="K22" s="24">
        <f>SUM(I22:J22)</f>
        <v>157</v>
      </c>
      <c r="L22" s="27">
        <f>H22+K22</f>
        <v>323</v>
      </c>
      <c r="M22" s="22">
        <v>159</v>
      </c>
      <c r="N22" s="23">
        <f>D22</f>
        <v>36</v>
      </c>
      <c r="O22" s="24">
        <f>SUM(M22:N22)</f>
        <v>195</v>
      </c>
      <c r="P22" s="27">
        <f>L22+O22</f>
        <v>518</v>
      </c>
      <c r="Q22" s="22">
        <v>182</v>
      </c>
      <c r="R22" s="23">
        <f>D22</f>
        <v>36</v>
      </c>
      <c r="S22" s="24">
        <f>SUM(Q22:R22)</f>
        <v>218</v>
      </c>
      <c r="T22" s="27">
        <f>P22+S22</f>
        <v>736</v>
      </c>
      <c r="U22" s="22">
        <v>119</v>
      </c>
      <c r="V22" s="23">
        <f>D22</f>
        <v>36</v>
      </c>
      <c r="W22" s="24">
        <f>SUM(U22:V22)</f>
        <v>155</v>
      </c>
      <c r="X22" s="27">
        <f>T22+W22</f>
        <v>891</v>
      </c>
      <c r="Y22" s="22">
        <v>137</v>
      </c>
      <c r="Z22" s="23">
        <f>D22</f>
        <v>36</v>
      </c>
      <c r="AA22" s="24">
        <f>SUM(Y22:Z22)</f>
        <v>173</v>
      </c>
      <c r="AB22" s="25">
        <f>H22+K22+O22+S22+W22+AA22</f>
        <v>1064</v>
      </c>
      <c r="AC22" s="26">
        <f t="shared" si="1"/>
        <v>141.33333333333334</v>
      </c>
    </row>
    <row r="23" spans="1:29" ht="12.75">
      <c r="A23" s="19">
        <v>20</v>
      </c>
      <c r="B23" s="20" t="s">
        <v>167</v>
      </c>
      <c r="C23" s="20">
        <v>160</v>
      </c>
      <c r="D23" s="21">
        <v>36</v>
      </c>
      <c r="E23" s="28">
        <v>7</v>
      </c>
      <c r="F23" s="22">
        <v>116</v>
      </c>
      <c r="G23" s="23">
        <f>D23</f>
        <v>36</v>
      </c>
      <c r="H23" s="24">
        <f>SUM(F23:G23)</f>
        <v>152</v>
      </c>
      <c r="I23" s="22">
        <v>120</v>
      </c>
      <c r="J23" s="23">
        <f>D23</f>
        <v>36</v>
      </c>
      <c r="K23" s="24">
        <f>SUM(I23:J23)</f>
        <v>156</v>
      </c>
      <c r="L23" s="27">
        <f>H23+K23</f>
        <v>308</v>
      </c>
      <c r="M23" s="22">
        <v>165</v>
      </c>
      <c r="N23" s="23">
        <f>D23</f>
        <v>36</v>
      </c>
      <c r="O23" s="24">
        <f>SUM(M23:N23)</f>
        <v>201</v>
      </c>
      <c r="P23" s="27">
        <f>L23+O23</f>
        <v>509</v>
      </c>
      <c r="Q23" s="22">
        <v>150</v>
      </c>
      <c r="R23" s="23">
        <f>D23</f>
        <v>36</v>
      </c>
      <c r="S23" s="24">
        <f>SUM(Q23:R23)</f>
        <v>186</v>
      </c>
      <c r="T23" s="27">
        <f>P23+S23</f>
        <v>695</v>
      </c>
      <c r="U23" s="22">
        <v>127</v>
      </c>
      <c r="V23" s="23">
        <f>D23</f>
        <v>36</v>
      </c>
      <c r="W23" s="24">
        <f>SUM(U23:V23)</f>
        <v>163</v>
      </c>
      <c r="X23" s="27">
        <f>T23+W23</f>
        <v>858</v>
      </c>
      <c r="Y23" s="22">
        <v>122</v>
      </c>
      <c r="Z23" s="23">
        <f>D23</f>
        <v>36</v>
      </c>
      <c r="AA23" s="24">
        <f>SUM(Y23:Z23)</f>
        <v>158</v>
      </c>
      <c r="AB23" s="25">
        <f>H23+K23+O23+S23+W23+AA23</f>
        <v>1016</v>
      </c>
      <c r="AC23" s="26">
        <f t="shared" si="1"/>
        <v>133.33333333333334</v>
      </c>
    </row>
    <row r="24" spans="1:29" ht="12.75">
      <c r="A24" s="19">
        <v>21</v>
      </c>
      <c r="B24" s="20" t="s">
        <v>166</v>
      </c>
      <c r="C24" s="20">
        <v>168</v>
      </c>
      <c r="D24" s="21">
        <v>28</v>
      </c>
      <c r="E24" s="28">
        <v>5</v>
      </c>
      <c r="F24" s="22">
        <v>159</v>
      </c>
      <c r="G24" s="23">
        <f>D24</f>
        <v>28</v>
      </c>
      <c r="H24" s="24">
        <f>SUM(F24:G24)</f>
        <v>187</v>
      </c>
      <c r="I24" s="22">
        <v>128</v>
      </c>
      <c r="J24" s="23">
        <f>D24</f>
        <v>28</v>
      </c>
      <c r="K24" s="24">
        <f>SUM(I24:J24)</f>
        <v>156</v>
      </c>
      <c r="L24" s="27">
        <f>H24+K24</f>
        <v>343</v>
      </c>
      <c r="M24" s="22">
        <v>114</v>
      </c>
      <c r="N24" s="23">
        <f>D24</f>
        <v>28</v>
      </c>
      <c r="O24" s="24">
        <f>SUM(M24:N24)</f>
        <v>142</v>
      </c>
      <c r="P24" s="27">
        <f>L24+O24</f>
        <v>485</v>
      </c>
      <c r="Q24" s="22">
        <v>148</v>
      </c>
      <c r="R24" s="23">
        <f>D24</f>
        <v>28</v>
      </c>
      <c r="S24" s="24">
        <f>SUM(Q24:R24)</f>
        <v>176</v>
      </c>
      <c r="T24" s="27">
        <f>P24+S24</f>
        <v>661</v>
      </c>
      <c r="U24" s="22">
        <v>156</v>
      </c>
      <c r="V24" s="23">
        <f>D24</f>
        <v>28</v>
      </c>
      <c r="W24" s="24">
        <f>SUM(U24:V24)</f>
        <v>184</v>
      </c>
      <c r="X24" s="27">
        <f>T24+W24</f>
        <v>845</v>
      </c>
      <c r="Y24" s="22">
        <v>140</v>
      </c>
      <c r="Z24" s="23">
        <f>D24</f>
        <v>28</v>
      </c>
      <c r="AA24" s="24">
        <f>SUM(Y24:Z24)</f>
        <v>168</v>
      </c>
      <c r="AB24" s="25">
        <f>H24+K24+O24+S24+W24+AA24</f>
        <v>1013</v>
      </c>
      <c r="AC24" s="26">
        <f t="shared" si="1"/>
        <v>140.83333333333334</v>
      </c>
    </row>
    <row r="25" spans="1:29" ht="12.75">
      <c r="A25" s="19">
        <v>22</v>
      </c>
      <c r="B25" s="20" t="s">
        <v>133</v>
      </c>
      <c r="C25" s="20">
        <v>184</v>
      </c>
      <c r="D25" s="21">
        <v>14</v>
      </c>
      <c r="E25" s="28">
        <v>27</v>
      </c>
      <c r="F25" s="22">
        <v>144</v>
      </c>
      <c r="G25" s="23">
        <f>D25</f>
        <v>14</v>
      </c>
      <c r="H25" s="24">
        <f>SUM(F25:G25)</f>
        <v>158</v>
      </c>
      <c r="I25" s="22">
        <v>180</v>
      </c>
      <c r="J25" s="23">
        <f>D25</f>
        <v>14</v>
      </c>
      <c r="K25" s="24">
        <f>SUM(I25:J25)</f>
        <v>194</v>
      </c>
      <c r="L25" s="27">
        <f>H25+K25</f>
        <v>352</v>
      </c>
      <c r="M25" s="22">
        <v>120</v>
      </c>
      <c r="N25" s="23">
        <f>D25</f>
        <v>14</v>
      </c>
      <c r="O25" s="24">
        <f>SUM(M25:N25)</f>
        <v>134</v>
      </c>
      <c r="P25" s="27">
        <f>L25+O25</f>
        <v>486</v>
      </c>
      <c r="Q25" s="22">
        <v>161</v>
      </c>
      <c r="R25" s="23">
        <f>D25</f>
        <v>14</v>
      </c>
      <c r="S25" s="24">
        <f>SUM(Q25:R25)</f>
        <v>175</v>
      </c>
      <c r="T25" s="27">
        <f>P25+S25</f>
        <v>661</v>
      </c>
      <c r="U25" s="22">
        <v>131</v>
      </c>
      <c r="V25" s="23">
        <f>D25</f>
        <v>14</v>
      </c>
      <c r="W25" s="24">
        <f>SUM(U25:V25)</f>
        <v>145</v>
      </c>
      <c r="X25" s="27">
        <f>T25+W25</f>
        <v>806</v>
      </c>
      <c r="Y25" s="22">
        <v>151</v>
      </c>
      <c r="Z25" s="23">
        <f>D25</f>
        <v>14</v>
      </c>
      <c r="AA25" s="24">
        <f>SUM(Y25:Z25)</f>
        <v>165</v>
      </c>
      <c r="AB25" s="25">
        <f>H25+K25+O25+S25+W25+AA25</f>
        <v>971</v>
      </c>
      <c r="AC25" s="26">
        <f t="shared" si="1"/>
        <v>147.83333333333334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selection activeCell="B3" sqref="B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3" t="s">
        <v>188</v>
      </c>
      <c r="B1" s="58"/>
      <c r="D1" s="64"/>
      <c r="E1" s="58"/>
      <c r="F1" s="58"/>
      <c r="G1" s="65"/>
      <c r="H1" s="65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172</v>
      </c>
      <c r="C4" s="8">
        <v>6</v>
      </c>
      <c r="D4" s="9">
        <v>268</v>
      </c>
      <c r="E4" s="9">
        <v>162</v>
      </c>
      <c r="F4" s="9">
        <v>201</v>
      </c>
      <c r="G4" s="10">
        <f>SUM(D4:F4)</f>
        <v>631</v>
      </c>
      <c r="H4" s="11">
        <f aca="true" t="shared" si="0" ref="H4:H13">AVERAGE(D4:F4)</f>
        <v>210.33333333333334</v>
      </c>
    </row>
    <row r="5" spans="1:8" ht="15">
      <c r="A5" s="6">
        <v>2</v>
      </c>
      <c r="B5" s="7" t="s">
        <v>76</v>
      </c>
      <c r="C5" s="8">
        <v>20</v>
      </c>
      <c r="D5" s="9">
        <v>194</v>
      </c>
      <c r="E5" s="9">
        <v>247</v>
      </c>
      <c r="F5" s="9">
        <v>188</v>
      </c>
      <c r="G5" s="10">
        <f>SUM(D5:F5)</f>
        <v>629</v>
      </c>
      <c r="H5" s="11">
        <f t="shared" si="0"/>
        <v>209.66666666666666</v>
      </c>
    </row>
    <row r="6" spans="1:8" ht="15">
      <c r="A6" s="6">
        <v>3</v>
      </c>
      <c r="B6" s="7" t="s">
        <v>175</v>
      </c>
      <c r="C6" s="8">
        <v>21</v>
      </c>
      <c r="D6" s="9">
        <v>212</v>
      </c>
      <c r="E6" s="9">
        <v>205</v>
      </c>
      <c r="F6" s="9">
        <v>179</v>
      </c>
      <c r="G6" s="10">
        <f>SUM(D6:F6)</f>
        <v>596</v>
      </c>
      <c r="H6" s="11">
        <f t="shared" si="0"/>
        <v>198.66666666666666</v>
      </c>
    </row>
    <row r="7" spans="1:8" ht="15">
      <c r="A7" s="6">
        <v>4</v>
      </c>
      <c r="B7" s="7" t="s">
        <v>87</v>
      </c>
      <c r="C7" s="8">
        <v>29</v>
      </c>
      <c r="D7" s="9">
        <v>179</v>
      </c>
      <c r="E7" s="9">
        <v>212</v>
      </c>
      <c r="F7" s="9">
        <v>199</v>
      </c>
      <c r="G7" s="10">
        <f>SUM(D7:F7)</f>
        <v>590</v>
      </c>
      <c r="H7" s="11">
        <f t="shared" si="0"/>
        <v>196.66666666666666</v>
      </c>
    </row>
    <row r="8" spans="1:8" ht="15">
      <c r="A8" s="6">
        <v>5</v>
      </c>
      <c r="B8" s="7" t="s">
        <v>162</v>
      </c>
      <c r="C8" s="8">
        <v>6</v>
      </c>
      <c r="D8" s="9">
        <v>180</v>
      </c>
      <c r="E8" s="9">
        <v>180</v>
      </c>
      <c r="F8" s="9">
        <v>226</v>
      </c>
      <c r="G8" s="10">
        <f>SUM(D8:F8)</f>
        <v>586</v>
      </c>
      <c r="H8" s="11">
        <f t="shared" si="0"/>
        <v>195.33333333333334</v>
      </c>
    </row>
    <row r="9" spans="1:8" ht="15">
      <c r="A9" s="6">
        <v>6</v>
      </c>
      <c r="B9" s="7" t="s">
        <v>163</v>
      </c>
      <c r="C9" s="8">
        <v>8</v>
      </c>
      <c r="D9" s="9">
        <v>187</v>
      </c>
      <c r="E9" s="9">
        <v>197</v>
      </c>
      <c r="F9" s="9">
        <v>182</v>
      </c>
      <c r="G9" s="10">
        <f>SUM(D9:F9)</f>
        <v>566</v>
      </c>
      <c r="H9" s="11">
        <f t="shared" si="0"/>
        <v>188.66666666666666</v>
      </c>
    </row>
    <row r="10" spans="1:8" ht="15">
      <c r="A10" s="6">
        <v>7</v>
      </c>
      <c r="B10" s="7" t="s">
        <v>65</v>
      </c>
      <c r="C10" s="8">
        <v>13</v>
      </c>
      <c r="D10" s="9">
        <v>182</v>
      </c>
      <c r="E10" s="9">
        <v>192</v>
      </c>
      <c r="F10" s="9">
        <v>188</v>
      </c>
      <c r="G10" s="10">
        <f>SUM(D10:F10)</f>
        <v>562</v>
      </c>
      <c r="H10" s="11">
        <f t="shared" si="0"/>
        <v>187.33333333333334</v>
      </c>
    </row>
    <row r="11" spans="1:8" ht="15">
      <c r="A11" s="6">
        <v>8</v>
      </c>
      <c r="B11" s="7" t="s">
        <v>96</v>
      </c>
      <c r="C11" s="8">
        <v>35</v>
      </c>
      <c r="D11" s="9">
        <v>171</v>
      </c>
      <c r="E11" s="9">
        <v>167</v>
      </c>
      <c r="F11" s="9">
        <v>213</v>
      </c>
      <c r="G11" s="10">
        <f>SUM(D11:F11)</f>
        <v>551</v>
      </c>
      <c r="H11" s="11">
        <f t="shared" si="0"/>
        <v>183.66666666666666</v>
      </c>
    </row>
    <row r="12" spans="1:8" ht="15">
      <c r="A12" s="6">
        <v>9</v>
      </c>
      <c r="B12" s="7" t="s">
        <v>154</v>
      </c>
      <c r="C12" s="8">
        <v>10</v>
      </c>
      <c r="D12" s="9">
        <v>188</v>
      </c>
      <c r="E12" s="9">
        <v>203</v>
      </c>
      <c r="F12" s="9">
        <v>155</v>
      </c>
      <c r="G12" s="10">
        <f>SUM(D12:F12)</f>
        <v>546</v>
      </c>
      <c r="H12" s="11">
        <f t="shared" si="0"/>
        <v>182</v>
      </c>
    </row>
    <row r="13" spans="1:8" ht="15">
      <c r="A13" s="6">
        <v>10</v>
      </c>
      <c r="B13" s="7" t="s">
        <v>150</v>
      </c>
      <c r="C13" s="8">
        <v>30</v>
      </c>
      <c r="D13" s="9">
        <v>179</v>
      </c>
      <c r="E13" s="9">
        <v>171</v>
      </c>
      <c r="F13" s="9">
        <v>190</v>
      </c>
      <c r="G13" s="10">
        <f>SUM(D13:F13)</f>
        <v>540</v>
      </c>
      <c r="H13" s="11">
        <f t="shared" si="0"/>
        <v>180</v>
      </c>
    </row>
    <row r="14" spans="1:8" ht="15">
      <c r="A14" s="6">
        <v>11</v>
      </c>
      <c r="B14" s="7" t="s">
        <v>86</v>
      </c>
      <c r="C14" s="8">
        <v>29</v>
      </c>
      <c r="D14" s="9">
        <v>186</v>
      </c>
      <c r="E14" s="9">
        <v>192</v>
      </c>
      <c r="F14" s="9">
        <v>158</v>
      </c>
      <c r="G14" s="10">
        <f>SUM(D14:F14)</f>
        <v>536</v>
      </c>
      <c r="H14" s="11">
        <f>AVERAGE(D14:F14)</f>
        <v>178.66666666666666</v>
      </c>
    </row>
    <row r="15" spans="1:8" ht="15">
      <c r="A15" s="6">
        <v>12</v>
      </c>
      <c r="B15" s="7" t="s">
        <v>66</v>
      </c>
      <c r="C15" s="8">
        <v>13</v>
      </c>
      <c r="D15" s="9">
        <v>158</v>
      </c>
      <c r="E15" s="9">
        <v>204</v>
      </c>
      <c r="F15" s="9">
        <v>173</v>
      </c>
      <c r="G15" s="10">
        <f>SUM(D15:F15)</f>
        <v>535</v>
      </c>
      <c r="H15" s="11">
        <f>AVERAGE(D15:F15)</f>
        <v>178.33333333333334</v>
      </c>
    </row>
    <row r="16" spans="1:8" ht="15">
      <c r="A16" s="6">
        <v>13</v>
      </c>
      <c r="B16" s="7" t="s">
        <v>73</v>
      </c>
      <c r="C16" s="8">
        <v>18</v>
      </c>
      <c r="D16" s="9">
        <v>145</v>
      </c>
      <c r="E16" s="9">
        <v>181</v>
      </c>
      <c r="F16" s="9">
        <v>202</v>
      </c>
      <c r="G16" s="10">
        <f>SUM(D16:F16)</f>
        <v>528</v>
      </c>
      <c r="H16" s="11">
        <f>AVERAGE(D16:F16)</f>
        <v>176</v>
      </c>
    </row>
    <row r="17" spans="1:8" ht="15">
      <c r="A17" s="6">
        <v>14</v>
      </c>
      <c r="B17" s="7" t="s">
        <v>75</v>
      </c>
      <c r="C17" s="8">
        <v>20</v>
      </c>
      <c r="D17" s="9">
        <v>179</v>
      </c>
      <c r="E17" s="9">
        <v>163</v>
      </c>
      <c r="F17" s="9">
        <v>184</v>
      </c>
      <c r="G17" s="10">
        <f>SUM(D17:F17)</f>
        <v>526</v>
      </c>
      <c r="H17" s="11">
        <f>AVERAGE(D17:F17)</f>
        <v>175.33333333333334</v>
      </c>
    </row>
    <row r="18" spans="1:8" ht="15">
      <c r="A18" s="6">
        <v>15</v>
      </c>
      <c r="B18" s="7" t="s">
        <v>179</v>
      </c>
      <c r="C18" s="8">
        <v>33</v>
      </c>
      <c r="D18" s="9">
        <v>174</v>
      </c>
      <c r="E18" s="9">
        <v>156</v>
      </c>
      <c r="F18" s="9">
        <v>190</v>
      </c>
      <c r="G18" s="10">
        <f>SUM(D18:F18)</f>
        <v>520</v>
      </c>
      <c r="H18" s="11">
        <f aca="true" t="shared" si="1" ref="H18:H26">AVERAGE(D18:F18)</f>
        <v>173.33333333333334</v>
      </c>
    </row>
    <row r="19" spans="1:8" ht="15">
      <c r="A19" s="6">
        <v>16</v>
      </c>
      <c r="B19" s="7" t="s">
        <v>94</v>
      </c>
      <c r="C19" s="8">
        <v>34</v>
      </c>
      <c r="D19" s="9">
        <v>194</v>
      </c>
      <c r="E19" s="9">
        <v>154</v>
      </c>
      <c r="F19" s="9">
        <v>168</v>
      </c>
      <c r="G19" s="10">
        <f>SUM(D19:F19)</f>
        <v>516</v>
      </c>
      <c r="H19" s="11">
        <f t="shared" si="1"/>
        <v>172</v>
      </c>
    </row>
    <row r="20" spans="1:8" ht="15">
      <c r="A20" s="6">
        <v>17</v>
      </c>
      <c r="B20" s="7" t="s">
        <v>178</v>
      </c>
      <c r="C20" s="8">
        <v>27</v>
      </c>
      <c r="D20" s="9">
        <v>157</v>
      </c>
      <c r="E20" s="9">
        <v>181</v>
      </c>
      <c r="F20" s="9">
        <v>166</v>
      </c>
      <c r="G20" s="10">
        <f>SUM(D20:F20)</f>
        <v>504</v>
      </c>
      <c r="H20" s="11">
        <f t="shared" si="1"/>
        <v>168</v>
      </c>
    </row>
    <row r="21" spans="1:8" ht="15">
      <c r="A21" s="6">
        <v>18</v>
      </c>
      <c r="B21" s="7" t="s">
        <v>171</v>
      </c>
      <c r="C21" s="8">
        <v>5</v>
      </c>
      <c r="D21" s="9">
        <v>192</v>
      </c>
      <c r="E21" s="9">
        <v>144</v>
      </c>
      <c r="F21" s="9">
        <v>167</v>
      </c>
      <c r="G21" s="10">
        <f>SUM(D21:F21)</f>
        <v>503</v>
      </c>
      <c r="H21" s="11">
        <f t="shared" si="1"/>
        <v>167.66666666666666</v>
      </c>
    </row>
    <row r="22" spans="1:8" ht="15">
      <c r="A22" s="6">
        <v>19</v>
      </c>
      <c r="B22" s="7" t="s">
        <v>70</v>
      </c>
      <c r="C22" s="8">
        <v>17</v>
      </c>
      <c r="D22" s="9">
        <v>168</v>
      </c>
      <c r="E22" s="9">
        <v>137</v>
      </c>
      <c r="F22" s="9">
        <v>191</v>
      </c>
      <c r="G22" s="10">
        <f>SUM(D22:F22)</f>
        <v>496</v>
      </c>
      <c r="H22" s="11">
        <f t="shared" si="1"/>
        <v>165.33333333333334</v>
      </c>
    </row>
    <row r="23" spans="1:8" ht="15">
      <c r="A23" s="6">
        <v>20</v>
      </c>
      <c r="B23" s="7" t="s">
        <v>83</v>
      </c>
      <c r="C23" s="8">
        <v>26</v>
      </c>
      <c r="D23" s="9">
        <v>120</v>
      </c>
      <c r="E23" s="9">
        <v>169</v>
      </c>
      <c r="F23" s="9">
        <v>203</v>
      </c>
      <c r="G23" s="10">
        <f>SUM(D23:F23)</f>
        <v>492</v>
      </c>
      <c r="H23" s="11">
        <f t="shared" si="1"/>
        <v>164</v>
      </c>
    </row>
    <row r="24" spans="1:8" ht="15">
      <c r="A24" s="6">
        <v>21</v>
      </c>
      <c r="B24" s="7" t="s">
        <v>134</v>
      </c>
      <c r="C24" s="8">
        <v>28</v>
      </c>
      <c r="D24" s="9">
        <v>122</v>
      </c>
      <c r="E24" s="9">
        <v>176</v>
      </c>
      <c r="F24" s="9">
        <v>193</v>
      </c>
      <c r="G24" s="10">
        <f>SUM(D24:F24)</f>
        <v>491</v>
      </c>
      <c r="H24" s="11">
        <f t="shared" si="1"/>
        <v>163.66666666666666</v>
      </c>
    </row>
    <row r="25" spans="1:8" ht="15">
      <c r="A25" s="6">
        <v>22</v>
      </c>
      <c r="B25" s="7" t="s">
        <v>85</v>
      </c>
      <c r="C25" s="8">
        <v>29</v>
      </c>
      <c r="D25" s="9">
        <v>178</v>
      </c>
      <c r="E25" s="9">
        <v>153</v>
      </c>
      <c r="F25" s="9">
        <v>150</v>
      </c>
      <c r="G25" s="10">
        <f>SUM(D25:F25)</f>
        <v>481</v>
      </c>
      <c r="H25" s="11">
        <f t="shared" si="1"/>
        <v>160.33333333333334</v>
      </c>
    </row>
    <row r="26" spans="1:8" ht="15">
      <c r="A26" s="6">
        <v>23</v>
      </c>
      <c r="B26" s="7" t="s">
        <v>173</v>
      </c>
      <c r="C26" s="8">
        <v>9</v>
      </c>
      <c r="D26" s="9">
        <v>162</v>
      </c>
      <c r="E26" s="9">
        <v>162</v>
      </c>
      <c r="F26" s="9">
        <v>142</v>
      </c>
      <c r="G26" s="10">
        <f>SUM(D26:F26)</f>
        <v>466</v>
      </c>
      <c r="H26" s="11">
        <f t="shared" si="1"/>
        <v>155.33333333333334</v>
      </c>
    </row>
    <row r="27" spans="1:8" ht="15">
      <c r="A27" s="6">
        <v>24</v>
      </c>
      <c r="B27" s="7" t="s">
        <v>146</v>
      </c>
      <c r="C27" s="8">
        <v>26</v>
      </c>
      <c r="D27" s="9">
        <v>153</v>
      </c>
      <c r="E27" s="9">
        <v>155</v>
      </c>
      <c r="F27" s="9">
        <v>148</v>
      </c>
      <c r="G27" s="10">
        <f>SUM(D27:F27)</f>
        <v>456</v>
      </c>
      <c r="H27" s="11">
        <f>AVERAGE(D27:F27)</f>
        <v>152</v>
      </c>
    </row>
    <row r="28" spans="1:8" ht="15">
      <c r="A28" s="6">
        <v>25</v>
      </c>
      <c r="B28" s="7" t="s">
        <v>135</v>
      </c>
      <c r="C28" s="8">
        <v>28</v>
      </c>
      <c r="D28" s="9">
        <v>124</v>
      </c>
      <c r="E28" s="9">
        <v>176</v>
      </c>
      <c r="F28" s="9">
        <v>152</v>
      </c>
      <c r="G28" s="10">
        <f>SUM(D28:F28)</f>
        <v>452</v>
      </c>
      <c r="H28" s="11">
        <f>AVERAGE(D28:F28)</f>
        <v>150.66666666666666</v>
      </c>
    </row>
    <row r="29" spans="1:8" ht="15">
      <c r="A29" s="6">
        <v>26</v>
      </c>
      <c r="B29" s="7" t="s">
        <v>133</v>
      </c>
      <c r="C29" s="8">
        <v>27</v>
      </c>
      <c r="D29" s="9">
        <v>144</v>
      </c>
      <c r="E29" s="9">
        <v>180</v>
      </c>
      <c r="F29" s="9">
        <v>120</v>
      </c>
      <c r="G29" s="10">
        <f>SUM(D29:F29)</f>
        <v>444</v>
      </c>
      <c r="H29" s="11">
        <f>AVERAGE(D29:F29)</f>
        <v>148</v>
      </c>
    </row>
    <row r="30" spans="1:8" ht="15">
      <c r="A30" s="6">
        <v>27</v>
      </c>
      <c r="B30" s="7" t="s">
        <v>130</v>
      </c>
      <c r="C30" s="8">
        <v>21</v>
      </c>
      <c r="D30" s="9">
        <v>175</v>
      </c>
      <c r="E30" s="9">
        <v>141</v>
      </c>
      <c r="F30" s="9">
        <v>127</v>
      </c>
      <c r="G30" s="10">
        <f>SUM(D30:F30)</f>
        <v>443</v>
      </c>
      <c r="H30" s="11">
        <f>AVERAGE(D30:F30)</f>
        <v>147.66666666666666</v>
      </c>
    </row>
    <row r="31" ht="15">
      <c r="B31" s="2" t="s">
        <v>187</v>
      </c>
    </row>
    <row r="32" ht="15.75" thickBot="1"/>
    <row r="33" spans="1:8" ht="15.75">
      <c r="A33" s="4" t="s">
        <v>0</v>
      </c>
      <c r="B33" s="5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9</v>
      </c>
      <c r="H33" s="5" t="s">
        <v>10</v>
      </c>
    </row>
    <row r="34" spans="1:8" ht="15">
      <c r="A34" s="6">
        <v>1</v>
      </c>
      <c r="B34" s="7" t="s">
        <v>104</v>
      </c>
      <c r="C34" s="12">
        <v>17</v>
      </c>
      <c r="D34" s="9">
        <v>231</v>
      </c>
      <c r="E34" s="9">
        <v>180</v>
      </c>
      <c r="F34" s="9">
        <v>217</v>
      </c>
      <c r="G34" s="10">
        <f>SUM(D34:F34)</f>
        <v>628</v>
      </c>
      <c r="H34" s="11">
        <f aca="true" t="shared" si="2" ref="H34:H41">AVERAGE(D34:F34)</f>
        <v>209.33333333333334</v>
      </c>
    </row>
    <row r="35" spans="1:8" ht="15">
      <c r="A35" s="6">
        <v>2</v>
      </c>
      <c r="B35" s="7" t="s">
        <v>103</v>
      </c>
      <c r="C35" s="12">
        <v>16</v>
      </c>
      <c r="D35" s="9">
        <v>212</v>
      </c>
      <c r="E35" s="9">
        <v>226</v>
      </c>
      <c r="F35" s="9">
        <v>163</v>
      </c>
      <c r="G35" s="10">
        <f>SUM(D35:F35)</f>
        <v>601</v>
      </c>
      <c r="H35" s="11">
        <f t="shared" si="2"/>
        <v>200.33333333333334</v>
      </c>
    </row>
    <row r="36" spans="1:8" ht="15">
      <c r="A36" s="6">
        <v>3</v>
      </c>
      <c r="B36" s="7" t="s">
        <v>122</v>
      </c>
      <c r="C36" s="12">
        <v>33</v>
      </c>
      <c r="D36" s="9">
        <v>184</v>
      </c>
      <c r="E36" s="9">
        <v>200</v>
      </c>
      <c r="F36" s="9">
        <v>200</v>
      </c>
      <c r="G36" s="10">
        <f>SUM(D36:F36)</f>
        <v>584</v>
      </c>
      <c r="H36" s="11">
        <f t="shared" si="2"/>
        <v>194.66666666666666</v>
      </c>
    </row>
    <row r="37" spans="1:8" ht="15">
      <c r="A37" s="6">
        <v>4</v>
      </c>
      <c r="B37" s="7" t="s">
        <v>147</v>
      </c>
      <c r="C37" s="12">
        <v>9</v>
      </c>
      <c r="D37" s="9">
        <v>175</v>
      </c>
      <c r="E37" s="9">
        <v>176</v>
      </c>
      <c r="F37" s="9">
        <v>209</v>
      </c>
      <c r="G37" s="10">
        <f>SUM(D37:F37)</f>
        <v>560</v>
      </c>
      <c r="H37" s="11">
        <f t="shared" si="2"/>
        <v>186.66666666666666</v>
      </c>
    </row>
    <row r="38" spans="1:8" ht="15">
      <c r="A38" s="6">
        <v>5</v>
      </c>
      <c r="B38" s="7" t="s">
        <v>112</v>
      </c>
      <c r="C38" s="12">
        <v>24</v>
      </c>
      <c r="D38" s="9">
        <v>213</v>
      </c>
      <c r="E38" s="9">
        <v>189</v>
      </c>
      <c r="F38" s="9">
        <v>148</v>
      </c>
      <c r="G38" s="10">
        <f>SUM(D38:F38)</f>
        <v>550</v>
      </c>
      <c r="H38" s="11">
        <f t="shared" si="2"/>
        <v>183.33333333333334</v>
      </c>
    </row>
    <row r="39" spans="1:8" ht="15">
      <c r="A39" s="6">
        <v>6</v>
      </c>
      <c r="B39" s="7" t="s">
        <v>115</v>
      </c>
      <c r="C39" s="12">
        <v>28</v>
      </c>
      <c r="D39" s="9">
        <v>177</v>
      </c>
      <c r="E39" s="9">
        <v>162</v>
      </c>
      <c r="F39" s="9">
        <v>183</v>
      </c>
      <c r="G39" s="10">
        <f>SUM(D39:F39)</f>
        <v>522</v>
      </c>
      <c r="H39" s="11">
        <f t="shared" si="2"/>
        <v>174</v>
      </c>
    </row>
    <row r="40" spans="1:8" ht="15">
      <c r="A40" s="6">
        <v>7</v>
      </c>
      <c r="B40" s="7" t="s">
        <v>106</v>
      </c>
      <c r="C40" s="12">
        <v>19</v>
      </c>
      <c r="D40" s="9">
        <v>169</v>
      </c>
      <c r="E40" s="9">
        <v>174</v>
      </c>
      <c r="F40" s="9">
        <v>161</v>
      </c>
      <c r="G40" s="10">
        <f>SUM(D40:F40)</f>
        <v>504</v>
      </c>
      <c r="H40" s="11">
        <f t="shared" si="2"/>
        <v>168</v>
      </c>
    </row>
    <row r="41" spans="1:8" ht="15">
      <c r="A41" s="6">
        <v>8</v>
      </c>
      <c r="B41" s="7" t="s">
        <v>141</v>
      </c>
      <c r="C41" s="12">
        <v>22</v>
      </c>
      <c r="D41" s="9">
        <v>129</v>
      </c>
      <c r="E41" s="9">
        <v>177</v>
      </c>
      <c r="F41" s="9">
        <v>172</v>
      </c>
      <c r="G41" s="10">
        <f>SUM(D41:F41)</f>
        <v>478</v>
      </c>
      <c r="H41" s="11">
        <f t="shared" si="2"/>
        <v>159.33333333333334</v>
      </c>
    </row>
    <row r="42" spans="1:8" ht="15">
      <c r="A42" s="6">
        <v>9</v>
      </c>
      <c r="B42" s="7" t="s">
        <v>140</v>
      </c>
      <c r="C42" s="12">
        <v>23</v>
      </c>
      <c r="D42" s="9">
        <v>156</v>
      </c>
      <c r="E42" s="9">
        <v>159</v>
      </c>
      <c r="F42" s="9">
        <v>145</v>
      </c>
      <c r="G42" s="10">
        <f>SUM(D42:F42)</f>
        <v>460</v>
      </c>
      <c r="H42" s="11">
        <f>AVERAGE(D42:F42)</f>
        <v>153.33333333333334</v>
      </c>
    </row>
    <row r="44" ht="15">
      <c r="B44" s="2" t="s">
        <v>189</v>
      </c>
    </row>
    <row r="45" ht="15.75" thickBot="1"/>
    <row r="46" spans="1:8" ht="15.75">
      <c r="A46" s="4" t="s">
        <v>0</v>
      </c>
      <c r="B46" s="5" t="s">
        <v>1</v>
      </c>
      <c r="C46" s="5" t="s">
        <v>2</v>
      </c>
      <c r="D46" s="5" t="s">
        <v>3</v>
      </c>
      <c r="E46" s="5" t="s">
        <v>4</v>
      </c>
      <c r="F46" s="5" t="s">
        <v>5</v>
      </c>
      <c r="G46" s="5" t="s">
        <v>9</v>
      </c>
      <c r="H46" s="5" t="s">
        <v>10</v>
      </c>
    </row>
    <row r="47" spans="1:8" ht="15">
      <c r="A47" s="6">
        <v>1</v>
      </c>
      <c r="B47" s="7" t="s">
        <v>108</v>
      </c>
      <c r="C47" s="12">
        <v>20</v>
      </c>
      <c r="D47" s="9">
        <v>134</v>
      </c>
      <c r="E47" s="9">
        <v>205</v>
      </c>
      <c r="F47" s="9">
        <v>160</v>
      </c>
      <c r="G47" s="10">
        <f>SUM(D47:F47)</f>
        <v>499</v>
      </c>
      <c r="H47" s="11">
        <f>AVERAGE(D47:F47)</f>
        <v>166.33333333333334</v>
      </c>
    </row>
    <row r="48" spans="1:8" ht="15">
      <c r="A48" s="6">
        <v>2</v>
      </c>
      <c r="B48" s="7" t="s">
        <v>145</v>
      </c>
      <c r="C48" s="12">
        <v>24</v>
      </c>
      <c r="D48" s="9">
        <v>171</v>
      </c>
      <c r="E48" s="9">
        <v>171</v>
      </c>
      <c r="F48" s="9">
        <v>156</v>
      </c>
      <c r="G48" s="10">
        <f>SUM(D48:F48)</f>
        <v>498</v>
      </c>
      <c r="H48" s="11">
        <f>AVERAGE(D48:F48)</f>
        <v>166</v>
      </c>
    </row>
    <row r="49" spans="1:8" ht="15">
      <c r="A49" s="6">
        <v>3</v>
      </c>
      <c r="B49" s="7" t="s">
        <v>182</v>
      </c>
      <c r="C49" s="12">
        <v>8</v>
      </c>
      <c r="D49" s="9">
        <v>148</v>
      </c>
      <c r="E49" s="9">
        <v>148</v>
      </c>
      <c r="F49" s="9">
        <v>178</v>
      </c>
      <c r="G49" s="10">
        <f>SUM(D49:F49)</f>
        <v>474</v>
      </c>
      <c r="H49" s="11">
        <f>AVERAGE(D49:F49)</f>
        <v>158</v>
      </c>
    </row>
    <row r="50" spans="1:8" ht="15">
      <c r="A50" s="6">
        <v>4</v>
      </c>
      <c r="B50" s="7" t="s">
        <v>138</v>
      </c>
      <c r="C50" s="12">
        <v>26</v>
      </c>
      <c r="D50" s="9">
        <v>157</v>
      </c>
      <c r="E50" s="9">
        <v>164</v>
      </c>
      <c r="F50" s="9">
        <v>140</v>
      </c>
      <c r="G50" s="10">
        <f>SUM(D50:F50)</f>
        <v>461</v>
      </c>
      <c r="H50" s="11">
        <f>AVERAGE(D50:F50)</f>
        <v>153.66666666666666</v>
      </c>
    </row>
    <row r="51" spans="1:8" ht="15">
      <c r="A51" s="6">
        <v>5</v>
      </c>
      <c r="B51" s="7" t="s">
        <v>132</v>
      </c>
      <c r="C51" s="12">
        <v>26</v>
      </c>
      <c r="D51" s="9">
        <v>129</v>
      </c>
      <c r="E51" s="9">
        <v>142</v>
      </c>
      <c r="F51" s="9">
        <v>144</v>
      </c>
      <c r="G51" s="10">
        <f>SUM(D51:F51)</f>
        <v>415</v>
      </c>
      <c r="H51" s="11">
        <f>AVERAGE(D51:F51)</f>
        <v>138.33333333333334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Zeros="0" zoomScalePageLayoutView="0" workbookViewId="0" topLeftCell="A1">
      <selection activeCell="A1" sqref="A1:B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3" t="s">
        <v>188</v>
      </c>
      <c r="B1" s="58"/>
      <c r="D1" s="64"/>
      <c r="E1" s="58"/>
      <c r="F1" s="58"/>
      <c r="G1" s="65"/>
      <c r="H1" s="65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150</v>
      </c>
      <c r="C4" s="8">
        <v>30</v>
      </c>
      <c r="D4" s="9">
        <v>228</v>
      </c>
      <c r="E4" s="9">
        <v>257</v>
      </c>
      <c r="F4" s="9">
        <v>195</v>
      </c>
      <c r="G4" s="10">
        <f>SUM(D4:F4)</f>
        <v>680</v>
      </c>
      <c r="H4" s="11">
        <f aca="true" t="shared" si="0" ref="H4:H13">AVERAGE(D4:F4)</f>
        <v>226.66666666666666</v>
      </c>
    </row>
    <row r="5" spans="1:8" ht="15">
      <c r="A5" s="6">
        <v>2</v>
      </c>
      <c r="B5" s="7" t="s">
        <v>65</v>
      </c>
      <c r="C5" s="8">
        <v>13</v>
      </c>
      <c r="D5" s="9">
        <v>248</v>
      </c>
      <c r="E5" s="9">
        <v>143</v>
      </c>
      <c r="F5" s="9">
        <v>254</v>
      </c>
      <c r="G5" s="10">
        <f>SUM(D5:F5)</f>
        <v>645</v>
      </c>
      <c r="H5" s="11">
        <f t="shared" si="0"/>
        <v>215</v>
      </c>
    </row>
    <row r="6" spans="1:8" ht="15">
      <c r="A6" s="6">
        <v>3</v>
      </c>
      <c r="B6" s="7" t="s">
        <v>146</v>
      </c>
      <c r="C6" s="8">
        <v>26</v>
      </c>
      <c r="D6" s="9">
        <v>173</v>
      </c>
      <c r="E6" s="9">
        <v>171</v>
      </c>
      <c r="F6" s="9">
        <v>211</v>
      </c>
      <c r="G6" s="10">
        <f>SUM(D6:F6)</f>
        <v>555</v>
      </c>
      <c r="H6" s="11">
        <f t="shared" si="0"/>
        <v>185</v>
      </c>
    </row>
    <row r="7" spans="1:8" ht="15">
      <c r="A7" s="6">
        <v>4</v>
      </c>
      <c r="B7" s="7" t="s">
        <v>154</v>
      </c>
      <c r="C7" s="8">
        <v>10</v>
      </c>
      <c r="D7" s="9">
        <v>162</v>
      </c>
      <c r="E7" s="9">
        <v>192</v>
      </c>
      <c r="F7" s="9">
        <v>184</v>
      </c>
      <c r="G7" s="10">
        <f>SUM(D7:F7)</f>
        <v>538</v>
      </c>
      <c r="H7" s="11">
        <f t="shared" si="0"/>
        <v>179.33333333333334</v>
      </c>
    </row>
    <row r="8" spans="1:8" ht="15">
      <c r="A8" s="6">
        <v>5</v>
      </c>
      <c r="B8" s="7" t="s">
        <v>134</v>
      </c>
      <c r="C8" s="8">
        <v>28</v>
      </c>
      <c r="D8" s="9">
        <v>201</v>
      </c>
      <c r="E8" s="9">
        <v>155</v>
      </c>
      <c r="F8" s="9">
        <v>181</v>
      </c>
      <c r="G8" s="10">
        <f>SUM(D8:F8)</f>
        <v>537</v>
      </c>
      <c r="H8" s="11">
        <f t="shared" si="0"/>
        <v>179</v>
      </c>
    </row>
    <row r="9" spans="1:8" ht="15">
      <c r="A9" s="6">
        <v>6</v>
      </c>
      <c r="B9" s="7" t="s">
        <v>66</v>
      </c>
      <c r="C9" s="8">
        <v>13</v>
      </c>
      <c r="D9" s="9">
        <v>183</v>
      </c>
      <c r="E9" s="9">
        <v>170</v>
      </c>
      <c r="F9" s="9">
        <v>165</v>
      </c>
      <c r="G9" s="10">
        <f>SUM(D9:F9)</f>
        <v>518</v>
      </c>
      <c r="H9" s="11">
        <f t="shared" si="0"/>
        <v>172.66666666666666</v>
      </c>
    </row>
    <row r="10" spans="1:8" ht="15">
      <c r="A10" s="6">
        <v>7</v>
      </c>
      <c r="B10" s="7" t="s">
        <v>83</v>
      </c>
      <c r="C10" s="8">
        <v>26</v>
      </c>
      <c r="D10" s="9">
        <v>138</v>
      </c>
      <c r="E10" s="9">
        <v>207</v>
      </c>
      <c r="F10" s="9">
        <v>153</v>
      </c>
      <c r="G10" s="10">
        <f>SUM(D10:F10)</f>
        <v>498</v>
      </c>
      <c r="H10" s="11">
        <f t="shared" si="0"/>
        <v>166</v>
      </c>
    </row>
    <row r="11" spans="1:8" ht="15">
      <c r="A11" s="6">
        <v>8</v>
      </c>
      <c r="B11" s="7" t="s">
        <v>86</v>
      </c>
      <c r="C11" s="8">
        <v>29</v>
      </c>
      <c r="D11" s="9">
        <v>188</v>
      </c>
      <c r="E11" s="9">
        <v>159</v>
      </c>
      <c r="F11" s="9">
        <v>149</v>
      </c>
      <c r="G11" s="10">
        <f>SUM(D11:F11)</f>
        <v>496</v>
      </c>
      <c r="H11" s="11">
        <f t="shared" si="0"/>
        <v>165.33333333333334</v>
      </c>
    </row>
    <row r="12" spans="1:8" ht="15">
      <c r="A12" s="6">
        <v>9</v>
      </c>
      <c r="B12" s="7" t="s">
        <v>85</v>
      </c>
      <c r="C12" s="8">
        <v>29</v>
      </c>
      <c r="D12" s="9">
        <v>171</v>
      </c>
      <c r="E12" s="9">
        <v>167</v>
      </c>
      <c r="F12" s="9">
        <v>149</v>
      </c>
      <c r="G12" s="10">
        <f>SUM(D12:F12)</f>
        <v>487</v>
      </c>
      <c r="H12" s="11">
        <f t="shared" si="0"/>
        <v>162.33333333333334</v>
      </c>
    </row>
    <row r="13" spans="1:8" ht="15">
      <c r="A13" s="6">
        <v>10</v>
      </c>
      <c r="B13" s="7" t="s">
        <v>135</v>
      </c>
      <c r="C13" s="8">
        <v>28</v>
      </c>
      <c r="D13" s="9">
        <v>118</v>
      </c>
      <c r="E13" s="9">
        <v>200</v>
      </c>
      <c r="F13" s="9">
        <v>148</v>
      </c>
      <c r="G13" s="10">
        <f>SUM(D13:F13)</f>
        <v>466</v>
      </c>
      <c r="H13" s="11">
        <f t="shared" si="0"/>
        <v>155.33333333333334</v>
      </c>
    </row>
    <row r="14" spans="1:8" ht="15">
      <c r="A14" s="6">
        <v>11</v>
      </c>
      <c r="B14" s="7" t="s">
        <v>179</v>
      </c>
      <c r="C14" s="8">
        <v>33</v>
      </c>
      <c r="D14" s="9">
        <v>188</v>
      </c>
      <c r="E14" s="9">
        <v>125</v>
      </c>
      <c r="F14" s="9">
        <v>150</v>
      </c>
      <c r="G14" s="10">
        <f>SUM(D14:F14)</f>
        <v>463</v>
      </c>
      <c r="H14" s="11">
        <f>AVERAGE(D14:F14)</f>
        <v>154.33333333333334</v>
      </c>
    </row>
    <row r="15" spans="1:8" ht="15">
      <c r="A15" s="6">
        <v>12</v>
      </c>
      <c r="B15" s="7" t="s">
        <v>178</v>
      </c>
      <c r="C15" s="8">
        <v>27</v>
      </c>
      <c r="D15" s="9">
        <v>181</v>
      </c>
      <c r="E15" s="9">
        <v>118</v>
      </c>
      <c r="F15" s="9">
        <v>149</v>
      </c>
      <c r="G15" s="10">
        <f>SUM(D15:F15)</f>
        <v>448</v>
      </c>
      <c r="H15" s="11">
        <f>AVERAGE(D15:F15)</f>
        <v>149.33333333333334</v>
      </c>
    </row>
    <row r="16" spans="1:8" ht="15">
      <c r="A16" s="6">
        <v>13</v>
      </c>
      <c r="B16" s="7" t="s">
        <v>133</v>
      </c>
      <c r="C16" s="8">
        <v>27</v>
      </c>
      <c r="D16" s="9">
        <v>161</v>
      </c>
      <c r="E16" s="9">
        <v>131</v>
      </c>
      <c r="F16" s="9">
        <v>151</v>
      </c>
      <c r="G16" s="10">
        <f>SUM(D16:F16)</f>
        <v>443</v>
      </c>
      <c r="H16" s="11">
        <f>AVERAGE(D16:F16)</f>
        <v>147.66666666666666</v>
      </c>
    </row>
    <row r="17" spans="1:8" ht="15">
      <c r="A17" s="6">
        <v>14</v>
      </c>
      <c r="B17" s="7" t="s">
        <v>163</v>
      </c>
      <c r="C17" s="8">
        <v>8</v>
      </c>
      <c r="D17" s="9">
        <v>152</v>
      </c>
      <c r="E17" s="9">
        <v>167</v>
      </c>
      <c r="F17" s="9">
        <v>116</v>
      </c>
      <c r="G17" s="10">
        <f>SUM(D17:F17)</f>
        <v>435</v>
      </c>
      <c r="H17" s="11">
        <f>AVERAGE(D17:F17)</f>
        <v>145</v>
      </c>
    </row>
    <row r="18" spans="1:8" ht="15">
      <c r="A18" s="6">
        <v>15</v>
      </c>
      <c r="B18" s="7" t="s">
        <v>130</v>
      </c>
      <c r="C18" s="8">
        <v>21</v>
      </c>
      <c r="D18" s="9">
        <v>143</v>
      </c>
      <c r="E18" s="9">
        <v>118</v>
      </c>
      <c r="F18" s="9">
        <v>164</v>
      </c>
      <c r="G18" s="10">
        <f>SUM(D18:F18)</f>
        <v>425</v>
      </c>
      <c r="H18" s="11">
        <f>AVERAGE(D18:F18)</f>
        <v>141.66666666666666</v>
      </c>
    </row>
    <row r="20" ht="15">
      <c r="B20" s="2" t="s">
        <v>190</v>
      </c>
    </row>
    <row r="21" ht="15.75" thickBot="1"/>
    <row r="22" spans="1:8" ht="15.75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9</v>
      </c>
      <c r="H22" s="5" t="s">
        <v>10</v>
      </c>
    </row>
    <row r="23" spans="1:8" ht="15">
      <c r="A23" s="6">
        <v>1</v>
      </c>
      <c r="B23" s="7" t="s">
        <v>115</v>
      </c>
      <c r="C23" s="12">
        <v>28</v>
      </c>
      <c r="D23" s="9">
        <v>203</v>
      </c>
      <c r="E23" s="9">
        <v>188</v>
      </c>
      <c r="F23" s="9">
        <v>183</v>
      </c>
      <c r="G23" s="10">
        <f>SUM(D23:F23)</f>
        <v>574</v>
      </c>
      <c r="H23" s="11">
        <f aca="true" t="shared" si="1" ref="H23:H28">AVERAGE(D23:F23)</f>
        <v>191.33333333333334</v>
      </c>
    </row>
    <row r="24" spans="1:8" ht="15">
      <c r="A24" s="6">
        <v>2</v>
      </c>
      <c r="B24" s="7" t="s">
        <v>112</v>
      </c>
      <c r="C24" s="12">
        <v>24</v>
      </c>
      <c r="D24" s="9">
        <v>198</v>
      </c>
      <c r="E24" s="9">
        <v>196</v>
      </c>
      <c r="F24" s="9">
        <v>144</v>
      </c>
      <c r="G24" s="10">
        <f>SUM(D24:F24)</f>
        <v>538</v>
      </c>
      <c r="H24" s="11">
        <f t="shared" si="1"/>
        <v>179.33333333333334</v>
      </c>
    </row>
    <row r="25" spans="1:8" ht="15">
      <c r="A25" s="6">
        <v>3</v>
      </c>
      <c r="B25" s="7" t="s">
        <v>141</v>
      </c>
      <c r="C25" s="12">
        <v>22</v>
      </c>
      <c r="D25" s="9">
        <v>199</v>
      </c>
      <c r="E25" s="9">
        <v>171</v>
      </c>
      <c r="F25" s="9">
        <v>164</v>
      </c>
      <c r="G25" s="10">
        <f>SUM(D25:F25)</f>
        <v>534</v>
      </c>
      <c r="H25" s="11">
        <f t="shared" si="1"/>
        <v>178</v>
      </c>
    </row>
    <row r="26" spans="1:8" ht="15">
      <c r="A26" s="6">
        <v>4</v>
      </c>
      <c r="B26" s="7" t="s">
        <v>122</v>
      </c>
      <c r="C26" s="12">
        <v>33</v>
      </c>
      <c r="D26" s="9">
        <v>190</v>
      </c>
      <c r="E26" s="9">
        <v>149</v>
      </c>
      <c r="F26" s="9">
        <v>193</v>
      </c>
      <c r="G26" s="10">
        <f>SUM(D26:F26)</f>
        <v>532</v>
      </c>
      <c r="H26" s="11">
        <f t="shared" si="1"/>
        <v>177.33333333333334</v>
      </c>
    </row>
    <row r="27" spans="1:8" ht="15">
      <c r="A27" s="6">
        <v>5</v>
      </c>
      <c r="B27" s="7" t="s">
        <v>140</v>
      </c>
      <c r="C27" s="12">
        <v>23</v>
      </c>
      <c r="D27" s="9">
        <v>164</v>
      </c>
      <c r="E27" s="9">
        <v>121</v>
      </c>
      <c r="F27" s="9">
        <v>191</v>
      </c>
      <c r="G27" s="10">
        <f>SUM(D27:F27)</f>
        <v>476</v>
      </c>
      <c r="H27" s="11">
        <f t="shared" si="1"/>
        <v>158.66666666666666</v>
      </c>
    </row>
    <row r="28" spans="1:8" ht="15">
      <c r="A28" s="6">
        <v>6</v>
      </c>
      <c r="B28" s="7" t="s">
        <v>182</v>
      </c>
      <c r="C28" s="12">
        <v>8</v>
      </c>
      <c r="D28" s="9">
        <v>131</v>
      </c>
      <c r="E28" s="9">
        <v>203</v>
      </c>
      <c r="F28" s="9">
        <v>125</v>
      </c>
      <c r="G28" s="10">
        <f>SUM(D28:F28)</f>
        <v>459</v>
      </c>
      <c r="H28" s="11">
        <f t="shared" si="1"/>
        <v>153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M25" sqref="M25"/>
    </sheetView>
  </sheetViews>
  <sheetFormatPr defaultColWidth="9.140625" defaultRowHeight="12.75"/>
  <sheetData>
    <row r="1" spans="20:23" ht="12.75">
      <c r="T1" s="34">
        <f>F44</f>
        <v>441</v>
      </c>
      <c r="U1" s="34" t="str">
        <f>Boys!B6</f>
        <v>Alex Acosta</v>
      </c>
      <c r="V1" s="34"/>
      <c r="W1" s="48" t="s">
        <v>30</v>
      </c>
    </row>
    <row r="2" spans="1:20" ht="12.75">
      <c r="A2" s="34" t="s">
        <v>26</v>
      </c>
      <c r="B2" s="72" t="str">
        <f>Boys!B4</f>
        <v>Jordan Chavez</v>
      </c>
      <c r="C2" s="72"/>
      <c r="D2" s="34">
        <f>F32</f>
        <v>373</v>
      </c>
      <c r="T2" s="46"/>
    </row>
    <row r="3" spans="1:20" ht="12.75">
      <c r="A3" s="35"/>
      <c r="B3" s="35"/>
      <c r="C3" s="35"/>
      <c r="D3" s="30"/>
      <c r="Q3" s="34">
        <f>N38</f>
        <v>462</v>
      </c>
      <c r="R3" s="72" t="s">
        <v>150</v>
      </c>
      <c r="S3" s="76"/>
      <c r="T3" s="46"/>
    </row>
    <row r="4" spans="1:21" ht="12.75">
      <c r="A4" s="80" t="s">
        <v>195</v>
      </c>
      <c r="B4" s="80"/>
      <c r="C4" s="80"/>
      <c r="D4" s="31"/>
      <c r="E4" s="71" t="s">
        <v>67</v>
      </c>
      <c r="F4" s="72"/>
      <c r="G4" s="29">
        <f>N32</f>
        <v>312</v>
      </c>
      <c r="Q4" s="46"/>
      <c r="T4" s="77" t="s">
        <v>205</v>
      </c>
      <c r="U4" s="58"/>
    </row>
    <row r="5" spans="1:20" ht="12.75">
      <c r="A5" s="33"/>
      <c r="B5" s="33"/>
      <c r="C5" s="33"/>
      <c r="D5" s="31"/>
      <c r="G5" s="30"/>
      <c r="Q5" s="46"/>
      <c r="T5" s="46"/>
    </row>
    <row r="6" spans="1:23" ht="12.75">
      <c r="A6" s="34" t="s">
        <v>49</v>
      </c>
      <c r="B6" s="72" t="str">
        <f>Boys!B19</f>
        <v>Matthew LaBonte</v>
      </c>
      <c r="C6" s="72"/>
      <c r="D6" s="36">
        <f>F33</f>
        <v>425</v>
      </c>
      <c r="G6" s="31"/>
      <c r="Q6" s="46"/>
      <c r="T6" s="45">
        <f>F45</f>
        <v>467</v>
      </c>
      <c r="U6" s="34" t="str">
        <f>Boys!B17</f>
        <v>Jacob Dunnum</v>
      </c>
      <c r="V6" s="34"/>
      <c r="W6" s="48" t="s">
        <v>52</v>
      </c>
    </row>
    <row r="7" spans="7:17" ht="12.75">
      <c r="G7" s="31"/>
      <c r="Q7" s="46"/>
    </row>
    <row r="8" spans="5:23" ht="12.75">
      <c r="E8" s="57" t="s">
        <v>196</v>
      </c>
      <c r="F8" s="58"/>
      <c r="G8" s="31"/>
      <c r="H8" s="71" t="s">
        <v>164</v>
      </c>
      <c r="I8" s="72"/>
      <c r="J8" s="29">
        <f>N46</f>
        <v>449</v>
      </c>
      <c r="N8" s="34">
        <f>N49</f>
        <v>421</v>
      </c>
      <c r="O8" s="72" t="s">
        <v>150</v>
      </c>
      <c r="P8" s="76"/>
      <c r="Q8" s="81" t="s">
        <v>199</v>
      </c>
      <c r="R8" s="58"/>
      <c r="T8" s="34">
        <f>F47</f>
        <v>323</v>
      </c>
      <c r="U8" s="34" t="str">
        <f>Boys!B9</f>
        <v>Jake Grund</v>
      </c>
      <c r="V8" s="34"/>
      <c r="W8" s="48" t="s">
        <v>31</v>
      </c>
    </row>
    <row r="9" spans="1:20" ht="12.75">
      <c r="A9" s="34" t="s">
        <v>27</v>
      </c>
      <c r="B9" s="72" t="str">
        <f>Boys!B11</f>
        <v>Andrew Dahl</v>
      </c>
      <c r="C9" s="72"/>
      <c r="D9" s="34">
        <f>F35</f>
        <v>422</v>
      </c>
      <c r="G9" s="31"/>
      <c r="J9" s="30"/>
      <c r="N9" s="46"/>
      <c r="Q9" s="46"/>
      <c r="T9" s="46"/>
    </row>
    <row r="10" spans="1:20" ht="12.75">
      <c r="A10" s="35"/>
      <c r="B10" s="35"/>
      <c r="C10" s="35"/>
      <c r="D10" s="30"/>
      <c r="G10" s="31"/>
      <c r="J10" s="31"/>
      <c r="N10" s="46"/>
      <c r="Q10" s="46"/>
      <c r="T10" s="46"/>
    </row>
    <row r="11" spans="1:21" ht="12.75">
      <c r="A11" s="82" t="s">
        <v>200</v>
      </c>
      <c r="B11" s="80"/>
      <c r="C11" s="80"/>
      <c r="D11" s="31"/>
      <c r="E11" s="71" t="s">
        <v>164</v>
      </c>
      <c r="F11" s="72"/>
      <c r="G11" s="32">
        <f>N33</f>
        <v>471</v>
      </c>
      <c r="J11" s="31"/>
      <c r="N11" s="46"/>
      <c r="Q11" s="46"/>
      <c r="T11" s="81" t="s">
        <v>202</v>
      </c>
      <c r="U11" s="58"/>
    </row>
    <row r="12" spans="1:23" ht="12.75">
      <c r="A12" s="33"/>
      <c r="B12" s="33"/>
      <c r="C12" s="33"/>
      <c r="D12" s="31"/>
      <c r="J12" s="31"/>
      <c r="N12" s="46"/>
      <c r="Q12" s="45">
        <f>N39</f>
        <v>414</v>
      </c>
      <c r="R12" s="72" t="s">
        <v>90</v>
      </c>
      <c r="S12" s="76"/>
      <c r="T12" s="46"/>
      <c r="W12" s="44"/>
    </row>
    <row r="13" spans="1:23" ht="12.75">
      <c r="A13" s="34" t="s">
        <v>50</v>
      </c>
      <c r="B13" s="72" t="str">
        <f>Boys!B12</f>
        <v>Brandon Biondo</v>
      </c>
      <c r="C13" s="72"/>
      <c r="D13" s="36">
        <f>F36</f>
        <v>375</v>
      </c>
      <c r="J13" s="31"/>
      <c r="N13" s="46"/>
      <c r="T13" s="45">
        <f>F48</f>
        <v>370</v>
      </c>
      <c r="U13" s="34" t="str">
        <f>Boys!B14</f>
        <v>Josh Singer</v>
      </c>
      <c r="V13" s="34"/>
      <c r="W13" s="48" t="s">
        <v>55</v>
      </c>
    </row>
    <row r="14" spans="10:14" ht="12.75">
      <c r="J14" s="31"/>
      <c r="N14" s="46"/>
    </row>
    <row r="15" spans="8:23" ht="12.75">
      <c r="H15" s="57" t="s">
        <v>194</v>
      </c>
      <c r="I15" s="58"/>
      <c r="J15" s="31"/>
      <c r="K15" s="71" t="s">
        <v>88</v>
      </c>
      <c r="L15" s="72"/>
      <c r="M15" s="34">
        <f>N54</f>
        <v>436</v>
      </c>
      <c r="N15" s="81" t="s">
        <v>195</v>
      </c>
      <c r="O15" s="58"/>
      <c r="T15" s="34">
        <f>F50</f>
        <v>400</v>
      </c>
      <c r="U15" s="34" t="str">
        <f>Boys!B10</f>
        <v>Keegan Brewer</v>
      </c>
      <c r="V15" s="34"/>
      <c r="W15" s="48" t="s">
        <v>33</v>
      </c>
    </row>
    <row r="16" spans="1:20" ht="12.75">
      <c r="A16" s="34" t="s">
        <v>29</v>
      </c>
      <c r="B16" s="72" t="str">
        <f>Boys!B8</f>
        <v>Zach Singer</v>
      </c>
      <c r="C16" s="72"/>
      <c r="D16" s="34">
        <f>F38</f>
        <v>421</v>
      </c>
      <c r="J16" s="31"/>
      <c r="N16" s="46"/>
      <c r="T16" s="46"/>
    </row>
    <row r="17" spans="1:20" ht="12.75">
      <c r="A17" s="35"/>
      <c r="B17" s="35"/>
      <c r="C17" s="35"/>
      <c r="D17" s="30"/>
      <c r="J17" s="31"/>
      <c r="K17" s="78" t="s">
        <v>193</v>
      </c>
      <c r="L17" s="79"/>
      <c r="M17" s="79"/>
      <c r="N17" s="46"/>
      <c r="Q17" s="34">
        <f>N41</f>
        <v>383</v>
      </c>
      <c r="R17" s="72" t="s">
        <v>142</v>
      </c>
      <c r="S17" s="76"/>
      <c r="T17" s="46"/>
    </row>
    <row r="18" spans="1:21" ht="12.75">
      <c r="A18" s="82" t="s">
        <v>203</v>
      </c>
      <c r="B18" s="80"/>
      <c r="C18" s="80"/>
      <c r="D18" s="31"/>
      <c r="E18" s="71" t="s">
        <v>88</v>
      </c>
      <c r="F18" s="72"/>
      <c r="G18" s="29">
        <f>N35</f>
        <v>476</v>
      </c>
      <c r="J18" s="31"/>
      <c r="N18" s="46"/>
      <c r="Q18" s="46"/>
      <c r="T18" s="81" t="s">
        <v>201</v>
      </c>
      <c r="U18" s="58"/>
    </row>
    <row r="19" spans="1:20" ht="12.75">
      <c r="A19" s="33"/>
      <c r="B19" s="33"/>
      <c r="C19" s="33"/>
      <c r="D19" s="31"/>
      <c r="G19" s="30"/>
      <c r="J19" s="31"/>
      <c r="K19" s="71" t="s">
        <v>142</v>
      </c>
      <c r="L19" s="72"/>
      <c r="M19" s="36">
        <f>N55</f>
        <v>376</v>
      </c>
      <c r="N19" s="46"/>
      <c r="Q19" s="46"/>
      <c r="T19" s="46"/>
    </row>
    <row r="20" spans="1:23" ht="12.75">
      <c r="A20" s="34" t="s">
        <v>54</v>
      </c>
      <c r="B20" s="72" t="str">
        <f>Boys!B15</f>
        <v>Colten Kersky</v>
      </c>
      <c r="C20" s="72"/>
      <c r="D20" s="36">
        <f>F39</f>
        <v>368</v>
      </c>
      <c r="G20" s="31"/>
      <c r="J20" s="31"/>
      <c r="N20" s="46"/>
      <c r="Q20" s="46"/>
      <c r="T20" s="45">
        <f>F51</f>
        <v>417</v>
      </c>
      <c r="U20" s="34" t="str">
        <f>Boys!B13</f>
        <v>Brent Boho</v>
      </c>
      <c r="V20" s="34"/>
      <c r="W20" s="48" t="s">
        <v>56</v>
      </c>
    </row>
    <row r="21" spans="7:17" ht="12.75">
      <c r="G21" s="31"/>
      <c r="J21" s="31"/>
      <c r="N21" s="46"/>
      <c r="Q21" s="46"/>
    </row>
    <row r="22" spans="5:23" ht="12.75">
      <c r="E22" s="57" t="s">
        <v>197</v>
      </c>
      <c r="F22" s="58"/>
      <c r="G22" s="31"/>
      <c r="H22" s="71" t="s">
        <v>88</v>
      </c>
      <c r="I22" s="72"/>
      <c r="J22" s="32">
        <f>N47</f>
        <v>453</v>
      </c>
      <c r="N22" s="45">
        <f>N50</f>
        <v>427</v>
      </c>
      <c r="O22" s="72" t="s">
        <v>142</v>
      </c>
      <c r="P22" s="76"/>
      <c r="Q22" s="81" t="s">
        <v>198</v>
      </c>
      <c r="R22" s="58"/>
      <c r="T22" s="34">
        <f>F53</f>
        <v>403</v>
      </c>
      <c r="U22" s="34" t="str">
        <f>Boys!B5</f>
        <v>Quinn Sheehy</v>
      </c>
      <c r="V22" s="34"/>
      <c r="W22" s="48" t="s">
        <v>32</v>
      </c>
    </row>
    <row r="23" spans="1:20" ht="12.75">
      <c r="A23" s="34" t="s">
        <v>28</v>
      </c>
      <c r="B23" s="72" t="str">
        <f>Boys!B7</f>
        <v>Hunter Loveridge</v>
      </c>
      <c r="C23" s="72"/>
      <c r="D23" s="34">
        <f>F41</f>
        <v>395</v>
      </c>
      <c r="G23" s="31"/>
      <c r="Q23" s="46"/>
      <c r="T23" s="47"/>
    </row>
    <row r="24" spans="1:20" ht="12.75">
      <c r="A24" s="35"/>
      <c r="B24" s="35"/>
      <c r="C24" s="35"/>
      <c r="D24" s="30"/>
      <c r="G24" s="31"/>
      <c r="K24" s="74" t="s">
        <v>88</v>
      </c>
      <c r="L24" s="74"/>
      <c r="M24" s="74"/>
      <c r="Q24" s="46"/>
      <c r="T24" s="46"/>
    </row>
    <row r="25" spans="1:21" ht="12.75">
      <c r="A25" s="80" t="s">
        <v>204</v>
      </c>
      <c r="B25" s="80"/>
      <c r="C25" s="80"/>
      <c r="D25" s="31"/>
      <c r="E25" s="71" t="s">
        <v>79</v>
      </c>
      <c r="F25" s="72"/>
      <c r="G25" s="32">
        <f>N36</f>
        <v>423</v>
      </c>
      <c r="Q25" s="45">
        <f>N42</f>
        <v>373</v>
      </c>
      <c r="R25" s="72" t="s">
        <v>76</v>
      </c>
      <c r="S25" s="76"/>
      <c r="T25" s="77" t="s">
        <v>206</v>
      </c>
      <c r="U25" s="58"/>
    </row>
    <row r="26" spans="1:20" ht="12.75">
      <c r="A26" s="33"/>
      <c r="B26" s="33"/>
      <c r="C26" s="33"/>
      <c r="D26" s="31"/>
      <c r="L26" s="49" t="s">
        <v>34</v>
      </c>
      <c r="T26" s="46"/>
    </row>
    <row r="27" spans="1:23" ht="12.75">
      <c r="A27" s="34" t="s">
        <v>53</v>
      </c>
      <c r="B27" s="72" t="str">
        <f>Boys!B16</f>
        <v>Brandon Mooney</v>
      </c>
      <c r="C27" s="72"/>
      <c r="D27" s="36">
        <f>F42</f>
        <v>431</v>
      </c>
      <c r="T27" s="45">
        <f>F54</f>
        <v>352</v>
      </c>
      <c r="U27" s="34" t="str">
        <f>Boys!B18</f>
        <v>Bryan Bourget</v>
      </c>
      <c r="V27" s="34"/>
      <c r="W27" s="48" t="s">
        <v>51</v>
      </c>
    </row>
    <row r="30" spans="1:14" ht="12.75">
      <c r="A30" s="70" t="s">
        <v>48</v>
      </c>
      <c r="B30" s="58"/>
      <c r="C30" s="58"/>
      <c r="D30" s="58"/>
      <c r="E30" s="58"/>
      <c r="F30" s="58"/>
      <c r="I30" s="70" t="s">
        <v>57</v>
      </c>
      <c r="J30" s="70"/>
      <c r="K30" s="70"/>
      <c r="L30" s="70"/>
      <c r="M30" s="70"/>
      <c r="N30" s="70"/>
    </row>
    <row r="32" spans="1:14" ht="12.75">
      <c r="A32" t="s">
        <v>26</v>
      </c>
      <c r="B32" s="58" t="str">
        <f>B2</f>
        <v>Jordan Chavez</v>
      </c>
      <c r="C32" s="58"/>
      <c r="D32">
        <v>185</v>
      </c>
      <c r="E32">
        <v>188</v>
      </c>
      <c r="F32">
        <f>D32+E32</f>
        <v>373</v>
      </c>
      <c r="I32" s="58" t="str">
        <f>E4</f>
        <v>Matthew LaBonte</v>
      </c>
      <c r="J32" s="58"/>
      <c r="K32" s="58"/>
      <c r="L32">
        <v>151</v>
      </c>
      <c r="M32">
        <v>161</v>
      </c>
      <c r="N32">
        <f>L32+M32</f>
        <v>312</v>
      </c>
    </row>
    <row r="33" spans="1:14" ht="12.75">
      <c r="A33" t="s">
        <v>49</v>
      </c>
      <c r="B33" s="58" t="str">
        <f>B6</f>
        <v>Matthew LaBonte</v>
      </c>
      <c r="C33" s="58"/>
      <c r="D33">
        <v>201</v>
      </c>
      <c r="E33">
        <v>224</v>
      </c>
      <c r="F33">
        <f>D33+E33</f>
        <v>425</v>
      </c>
      <c r="I33" s="58" t="str">
        <f>E11</f>
        <v>Andrew Dahl</v>
      </c>
      <c r="J33" s="58"/>
      <c r="K33" s="58"/>
      <c r="L33">
        <v>246</v>
      </c>
      <c r="M33">
        <v>225</v>
      </c>
      <c r="N33">
        <f>L33+M33</f>
        <v>471</v>
      </c>
    </row>
    <row r="35" spans="1:14" ht="12.75">
      <c r="A35" t="s">
        <v>27</v>
      </c>
      <c r="B35" s="58" t="str">
        <f>B9</f>
        <v>Andrew Dahl</v>
      </c>
      <c r="C35" s="58"/>
      <c r="D35">
        <v>247</v>
      </c>
      <c r="E35">
        <v>175</v>
      </c>
      <c r="F35">
        <f aca="true" t="shared" si="0" ref="F35:F54">D35+E35</f>
        <v>422</v>
      </c>
      <c r="I35" s="58" t="str">
        <f>E18</f>
        <v>Zach Singer</v>
      </c>
      <c r="J35" s="58"/>
      <c r="K35" s="58"/>
      <c r="L35">
        <v>251</v>
      </c>
      <c r="M35">
        <v>225</v>
      </c>
      <c r="N35">
        <f>L35+M35</f>
        <v>476</v>
      </c>
    </row>
    <row r="36" spans="1:14" ht="12.75">
      <c r="A36" t="s">
        <v>50</v>
      </c>
      <c r="B36" s="58" t="str">
        <f>B13</f>
        <v>Brandon Biondo</v>
      </c>
      <c r="C36" s="58"/>
      <c r="D36">
        <v>184</v>
      </c>
      <c r="E36">
        <v>191</v>
      </c>
      <c r="F36">
        <f t="shared" si="0"/>
        <v>375</v>
      </c>
      <c r="I36" s="58" t="str">
        <f>E25</f>
        <v>Brandon Mooney</v>
      </c>
      <c r="J36" s="58"/>
      <c r="K36" s="58"/>
      <c r="L36">
        <v>224</v>
      </c>
      <c r="M36">
        <v>199</v>
      </c>
      <c r="N36">
        <f>L36+M36</f>
        <v>423</v>
      </c>
    </row>
    <row r="38" spans="1:14" ht="12.75">
      <c r="A38" t="s">
        <v>29</v>
      </c>
      <c r="B38" s="58" t="str">
        <f>B16</f>
        <v>Zach Singer</v>
      </c>
      <c r="C38" s="58"/>
      <c r="D38">
        <v>225</v>
      </c>
      <c r="E38">
        <v>196</v>
      </c>
      <c r="F38">
        <f t="shared" si="0"/>
        <v>421</v>
      </c>
      <c r="I38" s="75" t="str">
        <f>R3</f>
        <v>Jacob Dunnum</v>
      </c>
      <c r="J38" s="75"/>
      <c r="K38" s="75"/>
      <c r="L38" s="50">
        <v>227</v>
      </c>
      <c r="M38" s="50">
        <v>235</v>
      </c>
      <c r="N38">
        <f>L38+M38</f>
        <v>462</v>
      </c>
    </row>
    <row r="39" spans="1:14" ht="12.75">
      <c r="A39" t="s">
        <v>54</v>
      </c>
      <c r="B39" s="58" t="str">
        <f>B20</f>
        <v>Colten Kersky</v>
      </c>
      <c r="C39" s="58"/>
      <c r="D39">
        <v>185</v>
      </c>
      <c r="E39">
        <v>183</v>
      </c>
      <c r="F39">
        <f t="shared" si="0"/>
        <v>368</v>
      </c>
      <c r="I39" s="58" t="str">
        <f>R12</f>
        <v>Josh Singer</v>
      </c>
      <c r="J39" s="58"/>
      <c r="K39" s="58"/>
      <c r="L39" s="50">
        <v>221</v>
      </c>
      <c r="M39" s="50">
        <v>193</v>
      </c>
      <c r="N39">
        <f>L39+M39</f>
        <v>414</v>
      </c>
    </row>
    <row r="40" spans="9:11" ht="12.75">
      <c r="I40" s="58"/>
      <c r="J40" s="58"/>
      <c r="K40" s="58"/>
    </row>
    <row r="41" spans="1:14" ht="12.75">
      <c r="A41" t="s">
        <v>28</v>
      </c>
      <c r="B41" s="58" t="str">
        <f>B23</f>
        <v>Hunter Loveridge</v>
      </c>
      <c r="C41" s="58"/>
      <c r="D41">
        <v>179</v>
      </c>
      <c r="E41">
        <v>216</v>
      </c>
      <c r="F41">
        <f t="shared" si="0"/>
        <v>395</v>
      </c>
      <c r="I41" s="58" t="str">
        <f>R17</f>
        <v>Brent Boho</v>
      </c>
      <c r="J41" s="58"/>
      <c r="K41" s="58"/>
      <c r="L41">
        <v>169</v>
      </c>
      <c r="M41">
        <v>214</v>
      </c>
      <c r="N41">
        <f>L41+M41</f>
        <v>383</v>
      </c>
    </row>
    <row r="42" spans="1:14" ht="12.75">
      <c r="A42" t="s">
        <v>53</v>
      </c>
      <c r="B42" s="58" t="str">
        <f>B27</f>
        <v>Brandon Mooney</v>
      </c>
      <c r="C42" s="58"/>
      <c r="D42">
        <v>217</v>
      </c>
      <c r="E42">
        <v>214</v>
      </c>
      <c r="F42">
        <f t="shared" si="0"/>
        <v>431</v>
      </c>
      <c r="I42" s="58" t="str">
        <f>R25</f>
        <v>Quinn Sheehy</v>
      </c>
      <c r="J42" s="58"/>
      <c r="K42" s="58"/>
      <c r="L42">
        <v>197</v>
      </c>
      <c r="M42">
        <v>176</v>
      </c>
      <c r="N42">
        <f>L42+M42</f>
        <v>373</v>
      </c>
    </row>
    <row r="44" spans="1:12" ht="12.75">
      <c r="A44" t="s">
        <v>30</v>
      </c>
      <c r="B44" t="str">
        <f>U1</f>
        <v>Alex Acosta</v>
      </c>
      <c r="D44">
        <v>234</v>
      </c>
      <c r="E44">
        <v>207</v>
      </c>
      <c r="F44">
        <f t="shared" si="0"/>
        <v>441</v>
      </c>
      <c r="K44" s="70" t="s">
        <v>58</v>
      </c>
      <c r="L44" s="70"/>
    </row>
    <row r="45" spans="1:6" ht="12.75">
      <c r="A45" t="s">
        <v>52</v>
      </c>
      <c r="B45" t="str">
        <f>U6</f>
        <v>Jacob Dunnum</v>
      </c>
      <c r="D45">
        <v>246</v>
      </c>
      <c r="E45">
        <v>221</v>
      </c>
      <c r="F45">
        <f t="shared" si="0"/>
        <v>467</v>
      </c>
    </row>
    <row r="46" spans="9:14" ht="12.75">
      <c r="I46" s="58" t="str">
        <f>H8</f>
        <v>Andrew Dahl</v>
      </c>
      <c r="J46" s="58"/>
      <c r="K46" s="58"/>
      <c r="L46">
        <v>192</v>
      </c>
      <c r="M46">
        <v>257</v>
      </c>
      <c r="N46">
        <f>L46+M46</f>
        <v>449</v>
      </c>
    </row>
    <row r="47" spans="1:14" ht="12.75">
      <c r="A47" t="s">
        <v>31</v>
      </c>
      <c r="B47" t="str">
        <f>U8</f>
        <v>Jake Grund</v>
      </c>
      <c r="D47">
        <v>180</v>
      </c>
      <c r="E47">
        <v>143</v>
      </c>
      <c r="F47">
        <f t="shared" si="0"/>
        <v>323</v>
      </c>
      <c r="I47" s="58" t="str">
        <f>H22</f>
        <v>Zach Singer</v>
      </c>
      <c r="J47" s="58"/>
      <c r="K47" s="58"/>
      <c r="L47">
        <v>216</v>
      </c>
      <c r="M47">
        <v>237</v>
      </c>
      <c r="N47">
        <f>L47+M47</f>
        <v>453</v>
      </c>
    </row>
    <row r="48" spans="1:6" ht="12.75">
      <c r="A48" t="s">
        <v>55</v>
      </c>
      <c r="B48" t="str">
        <f>U13</f>
        <v>Josh Singer</v>
      </c>
      <c r="D48">
        <v>182</v>
      </c>
      <c r="E48">
        <v>188</v>
      </c>
      <c r="F48">
        <f t="shared" si="0"/>
        <v>370</v>
      </c>
    </row>
    <row r="49" spans="9:14" ht="12.75">
      <c r="I49" s="58" t="str">
        <f>O8</f>
        <v>Jacob Dunnum</v>
      </c>
      <c r="J49" s="58"/>
      <c r="K49" s="58"/>
      <c r="L49">
        <v>236</v>
      </c>
      <c r="M49">
        <v>185</v>
      </c>
      <c r="N49">
        <f>L49+M49</f>
        <v>421</v>
      </c>
    </row>
    <row r="50" spans="1:14" ht="12.75">
      <c r="A50" t="s">
        <v>33</v>
      </c>
      <c r="B50" t="str">
        <f>U15</f>
        <v>Keegan Brewer</v>
      </c>
      <c r="D50">
        <v>185</v>
      </c>
      <c r="E50">
        <v>215</v>
      </c>
      <c r="F50">
        <f t="shared" si="0"/>
        <v>400</v>
      </c>
      <c r="I50" s="58" t="str">
        <f>O22</f>
        <v>Brent Boho</v>
      </c>
      <c r="J50" s="58"/>
      <c r="K50" s="58"/>
      <c r="L50">
        <v>256</v>
      </c>
      <c r="M50">
        <v>171</v>
      </c>
      <c r="N50">
        <f>L50+M50</f>
        <v>427</v>
      </c>
    </row>
    <row r="51" spans="1:6" ht="12.75">
      <c r="A51" t="s">
        <v>56</v>
      </c>
      <c r="B51" t="str">
        <f>U20</f>
        <v>Brent Boho</v>
      </c>
      <c r="D51">
        <v>158</v>
      </c>
      <c r="E51">
        <v>259</v>
      </c>
      <c r="F51">
        <f t="shared" si="0"/>
        <v>417</v>
      </c>
    </row>
    <row r="52" spans="11:12" ht="12.75">
      <c r="K52" s="70" t="s">
        <v>35</v>
      </c>
      <c r="L52" s="70"/>
    </row>
    <row r="53" spans="1:6" ht="12.75">
      <c r="A53" t="s">
        <v>32</v>
      </c>
      <c r="B53" t="str">
        <f>U22</f>
        <v>Quinn Sheehy</v>
      </c>
      <c r="D53">
        <v>190</v>
      </c>
      <c r="E53">
        <v>213</v>
      </c>
      <c r="F53">
        <f t="shared" si="0"/>
        <v>403</v>
      </c>
    </row>
    <row r="54" spans="1:14" ht="12.75">
      <c r="A54" t="s">
        <v>51</v>
      </c>
      <c r="B54" t="str">
        <f>U27</f>
        <v>Bryan Bourget</v>
      </c>
      <c r="D54">
        <v>204</v>
      </c>
      <c r="E54">
        <v>148</v>
      </c>
      <c r="F54">
        <f t="shared" si="0"/>
        <v>352</v>
      </c>
      <c r="I54" s="58" t="str">
        <f>K15</f>
        <v>Zach Singer</v>
      </c>
      <c r="J54" s="58"/>
      <c r="K54" s="58"/>
      <c r="L54">
        <v>213</v>
      </c>
      <c r="M54">
        <v>223</v>
      </c>
      <c r="N54">
        <f>L54+M54</f>
        <v>436</v>
      </c>
    </row>
    <row r="55" spans="9:14" ht="12.75">
      <c r="I55" s="58" t="str">
        <f>K19</f>
        <v>Brent Boho</v>
      </c>
      <c r="J55" s="58"/>
      <c r="K55" s="58"/>
      <c r="L55">
        <v>181</v>
      </c>
      <c r="M55">
        <v>195</v>
      </c>
      <c r="N55">
        <f>L55+M55</f>
        <v>376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D1">
      <selection activeCell="M25" sqref="M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Elise London</v>
      </c>
      <c r="V1" s="34"/>
      <c r="W1" s="48" t="s">
        <v>30</v>
      </c>
    </row>
    <row r="2" spans="1:20" ht="12.75">
      <c r="A2" s="34" t="s">
        <v>26</v>
      </c>
      <c r="B2" s="72" t="str">
        <f>Girls!B4</f>
        <v>Olivia Komorowski</v>
      </c>
      <c r="C2" s="72"/>
      <c r="D2" s="34">
        <f>F32</f>
        <v>0</v>
      </c>
      <c r="T2" s="46"/>
    </row>
    <row r="3" spans="1:20" ht="12.75">
      <c r="A3" s="35"/>
      <c r="B3" s="35"/>
      <c r="C3" s="35"/>
      <c r="D3" s="30"/>
      <c r="Q3" s="34">
        <f>N38</f>
        <v>409</v>
      </c>
      <c r="R3" s="72" t="str">
        <f>U1</f>
        <v>Elise London</v>
      </c>
      <c r="S3" s="76"/>
      <c r="T3" s="46"/>
    </row>
    <row r="4" spans="1:21" ht="12.75">
      <c r="A4" s="80" t="s">
        <v>47</v>
      </c>
      <c r="B4" s="80"/>
      <c r="C4" s="80"/>
      <c r="D4" s="31"/>
      <c r="E4" s="71" t="str">
        <f>B2</f>
        <v>Olivia Komorowski</v>
      </c>
      <c r="F4" s="72"/>
      <c r="G4" s="29">
        <f>N32</f>
        <v>460</v>
      </c>
      <c r="Q4" s="46"/>
      <c r="T4" s="77" t="s">
        <v>47</v>
      </c>
      <c r="U4" s="58"/>
    </row>
    <row r="5" spans="1:20" ht="12.75">
      <c r="A5" s="33"/>
      <c r="B5" s="33"/>
      <c r="C5" s="33"/>
      <c r="D5" s="31"/>
      <c r="G5" s="30"/>
      <c r="Q5" s="46"/>
      <c r="T5" s="46"/>
    </row>
    <row r="6" spans="1:23" ht="12.75">
      <c r="A6" s="34" t="s">
        <v>49</v>
      </c>
      <c r="B6" s="72" t="s">
        <v>192</v>
      </c>
      <c r="C6" s="72"/>
      <c r="D6" s="36">
        <f>F33</f>
        <v>0</v>
      </c>
      <c r="G6" s="31"/>
      <c r="Q6" s="46"/>
      <c r="T6" s="45">
        <f>F45</f>
        <v>0</v>
      </c>
      <c r="U6" s="34" t="s">
        <v>192</v>
      </c>
      <c r="V6" s="34"/>
      <c r="W6" s="48" t="s">
        <v>52</v>
      </c>
    </row>
    <row r="7" spans="7:17" ht="12.75">
      <c r="G7" s="31"/>
      <c r="Q7" s="46"/>
    </row>
    <row r="8" spans="5:23" ht="12.75">
      <c r="E8" s="57" t="s">
        <v>199</v>
      </c>
      <c r="F8" s="58"/>
      <c r="G8" s="31"/>
      <c r="H8" s="71" t="s">
        <v>101</v>
      </c>
      <c r="I8" s="72"/>
      <c r="J8" s="29">
        <f>N46</f>
        <v>418</v>
      </c>
      <c r="N8" s="34">
        <f>N49</f>
        <v>355</v>
      </c>
      <c r="O8" s="72" t="s">
        <v>119</v>
      </c>
      <c r="P8" s="76"/>
      <c r="Q8" s="81" t="s">
        <v>196</v>
      </c>
      <c r="R8" s="58"/>
      <c r="T8" s="34">
        <f>F47</f>
        <v>0</v>
      </c>
      <c r="U8" s="34" t="str">
        <f>Girls!B9</f>
        <v>Brigitte Jacobs</v>
      </c>
      <c r="V8" s="34"/>
      <c r="W8" s="48" t="s">
        <v>31</v>
      </c>
    </row>
    <row r="9" spans="1:20" ht="12.75">
      <c r="A9" s="34" t="s">
        <v>27</v>
      </c>
      <c r="B9" s="72" t="str">
        <f>Girls!B11</f>
        <v>Nikki Mendez</v>
      </c>
      <c r="C9" s="72"/>
      <c r="D9" s="34">
        <f>F35</f>
        <v>0</v>
      </c>
      <c r="G9" s="31"/>
      <c r="J9" s="30"/>
      <c r="N9" s="46"/>
      <c r="Q9" s="46"/>
      <c r="T9" s="46"/>
    </row>
    <row r="10" spans="1:20" ht="12.75">
      <c r="A10" s="35"/>
      <c r="B10" s="35"/>
      <c r="C10" s="35"/>
      <c r="D10" s="30"/>
      <c r="G10" s="31"/>
      <c r="J10" s="31"/>
      <c r="N10" s="46"/>
      <c r="Q10" s="46"/>
      <c r="T10" s="46"/>
    </row>
    <row r="11" spans="1:21" ht="12.75">
      <c r="A11" s="80" t="s">
        <v>59</v>
      </c>
      <c r="B11" s="80"/>
      <c r="C11" s="80"/>
      <c r="D11" s="31"/>
      <c r="E11" s="71" t="str">
        <f>B9</f>
        <v>Nikki Mendez</v>
      </c>
      <c r="F11" s="72"/>
      <c r="G11" s="32">
        <f>N33</f>
        <v>425</v>
      </c>
      <c r="J11" s="31"/>
      <c r="N11" s="46"/>
      <c r="Q11" s="46"/>
      <c r="T11" s="77" t="s">
        <v>47</v>
      </c>
      <c r="U11" s="58"/>
    </row>
    <row r="12" spans="1:23" ht="12.75">
      <c r="A12" s="33"/>
      <c r="B12" s="33"/>
      <c r="C12" s="33"/>
      <c r="D12" s="31"/>
      <c r="J12" s="31"/>
      <c r="N12" s="46"/>
      <c r="Q12" s="45">
        <f>N39</f>
        <v>382</v>
      </c>
      <c r="R12" s="72" t="str">
        <f>U8</f>
        <v>Brigitte Jacobs</v>
      </c>
      <c r="S12" s="76"/>
      <c r="T12" s="46"/>
      <c r="W12" s="44"/>
    </row>
    <row r="13" spans="1:23" ht="12.75">
      <c r="A13" s="34" t="s">
        <v>50</v>
      </c>
      <c r="B13" s="72" t="s">
        <v>192</v>
      </c>
      <c r="C13" s="72"/>
      <c r="D13" s="36">
        <f>F36</f>
        <v>0</v>
      </c>
      <c r="J13" s="31"/>
      <c r="N13" s="46"/>
      <c r="T13" s="45">
        <f>F48</f>
        <v>0</v>
      </c>
      <c r="U13" s="34" t="s">
        <v>192</v>
      </c>
      <c r="V13" s="34"/>
      <c r="W13" s="48" t="s">
        <v>55</v>
      </c>
    </row>
    <row r="14" spans="10:14" ht="12.75">
      <c r="J14" s="31"/>
      <c r="N14" s="46"/>
    </row>
    <row r="15" spans="8:23" ht="12.75">
      <c r="H15" s="57" t="s">
        <v>208</v>
      </c>
      <c r="I15" s="58"/>
      <c r="J15" s="31"/>
      <c r="K15" s="71" t="s">
        <v>104</v>
      </c>
      <c r="L15" s="72"/>
      <c r="M15" s="34">
        <f>N54</f>
        <v>424</v>
      </c>
      <c r="N15" s="81" t="s">
        <v>194</v>
      </c>
      <c r="O15" s="58"/>
      <c r="T15" s="34">
        <f>F50</f>
        <v>0</v>
      </c>
      <c r="U15" s="34" t="str">
        <f>Girls!B10</f>
        <v>Emily Voight</v>
      </c>
      <c r="V15" s="34"/>
      <c r="W15" s="48" t="s">
        <v>33</v>
      </c>
    </row>
    <row r="16" spans="1:20" ht="12.75">
      <c r="A16" s="34" t="s">
        <v>29</v>
      </c>
      <c r="B16" s="72" t="str">
        <f>Girls!B8</f>
        <v>Kaitlyn Rudy</v>
      </c>
      <c r="C16" s="72"/>
      <c r="D16" s="34">
        <f>F38</f>
        <v>0</v>
      </c>
      <c r="J16" s="31"/>
      <c r="N16" s="46"/>
      <c r="T16" s="46"/>
    </row>
    <row r="17" spans="1:20" ht="12.75">
      <c r="A17" s="35"/>
      <c r="B17" s="35"/>
      <c r="C17" s="35"/>
      <c r="D17" s="30"/>
      <c r="J17" s="31"/>
      <c r="K17" s="78" t="s">
        <v>193</v>
      </c>
      <c r="L17" s="79"/>
      <c r="M17" s="79"/>
      <c r="N17" s="46"/>
      <c r="Q17" s="34">
        <f>N41</f>
        <v>377</v>
      </c>
      <c r="R17" s="72" t="str">
        <f>U15</f>
        <v>Emily Voight</v>
      </c>
      <c r="S17" s="76"/>
      <c r="T17" s="46"/>
    </row>
    <row r="18" spans="1:21" ht="12.75">
      <c r="A18" s="80" t="s">
        <v>59</v>
      </c>
      <c r="B18" s="80"/>
      <c r="C18" s="80"/>
      <c r="D18" s="31"/>
      <c r="E18" s="71" t="str">
        <f>B16</f>
        <v>Kaitlyn Rudy</v>
      </c>
      <c r="F18" s="72"/>
      <c r="G18" s="29">
        <f>N35</f>
        <v>374</v>
      </c>
      <c r="J18" s="31"/>
      <c r="N18" s="46"/>
      <c r="Q18" s="46"/>
      <c r="T18" s="77" t="s">
        <v>47</v>
      </c>
      <c r="U18" s="58"/>
    </row>
    <row r="19" spans="1:20" ht="12.75">
      <c r="A19" s="33"/>
      <c r="B19" s="33"/>
      <c r="C19" s="33"/>
      <c r="D19" s="31"/>
      <c r="G19" s="30"/>
      <c r="J19" s="31"/>
      <c r="K19" s="71" t="s">
        <v>119</v>
      </c>
      <c r="L19" s="72"/>
      <c r="M19" s="36">
        <f>N55</f>
        <v>402</v>
      </c>
      <c r="N19" s="46"/>
      <c r="Q19" s="46"/>
      <c r="T19" s="46"/>
    </row>
    <row r="20" spans="1:23" ht="12.75">
      <c r="A20" s="34" t="s">
        <v>54</v>
      </c>
      <c r="B20" s="72" t="s">
        <v>192</v>
      </c>
      <c r="C20" s="72"/>
      <c r="D20" s="36">
        <f>F39</f>
        <v>0</v>
      </c>
      <c r="G20" s="31"/>
      <c r="J20" s="31"/>
      <c r="N20" s="46"/>
      <c r="Q20" s="46"/>
      <c r="T20" s="45">
        <f>F51</f>
        <v>0</v>
      </c>
      <c r="U20" s="34" t="s">
        <v>192</v>
      </c>
      <c r="V20" s="34"/>
      <c r="W20" s="48" t="s">
        <v>56</v>
      </c>
    </row>
    <row r="21" spans="7:17" ht="12.75">
      <c r="G21" s="31"/>
      <c r="J21" s="31"/>
      <c r="N21" s="46"/>
      <c r="Q21" s="46"/>
    </row>
    <row r="22" spans="5:23" ht="12.75">
      <c r="E22" s="57" t="s">
        <v>207</v>
      </c>
      <c r="F22" s="58"/>
      <c r="G22" s="31"/>
      <c r="H22" s="71" t="s">
        <v>104</v>
      </c>
      <c r="I22" s="72"/>
      <c r="J22" s="32">
        <f>N47</f>
        <v>425</v>
      </c>
      <c r="N22" s="45">
        <f>N50</f>
        <v>337</v>
      </c>
      <c r="O22" s="72" t="s">
        <v>123</v>
      </c>
      <c r="P22" s="76"/>
      <c r="Q22" s="81" t="s">
        <v>198</v>
      </c>
      <c r="R22" s="58"/>
      <c r="T22" s="34">
        <f>F53</f>
        <v>0</v>
      </c>
      <c r="U22" s="34" t="str">
        <f>Girls!B5</f>
        <v>Allison Dempski</v>
      </c>
      <c r="V22" s="34"/>
      <c r="W22" s="48" t="s">
        <v>32</v>
      </c>
    </row>
    <row r="23" spans="1:20" ht="12.75">
      <c r="A23" s="34" t="s">
        <v>28</v>
      </c>
      <c r="B23" s="72" t="str">
        <f>Girls!B7</f>
        <v>Samantha Knab</v>
      </c>
      <c r="C23" s="72"/>
      <c r="D23" s="34">
        <f>F41</f>
        <v>0</v>
      </c>
      <c r="G23" s="31"/>
      <c r="Q23" s="46"/>
      <c r="T23" s="47"/>
    </row>
    <row r="24" spans="1:20" ht="12.75">
      <c r="A24" s="35"/>
      <c r="B24" s="35"/>
      <c r="C24" s="35"/>
      <c r="D24" s="30"/>
      <c r="G24" s="31"/>
      <c r="K24" s="74" t="s">
        <v>104</v>
      </c>
      <c r="L24" s="74"/>
      <c r="M24" s="74"/>
      <c r="Q24" s="46"/>
      <c r="T24" s="46"/>
    </row>
    <row r="25" spans="1:21" ht="12.75">
      <c r="A25" s="80" t="s">
        <v>59</v>
      </c>
      <c r="B25" s="80"/>
      <c r="C25" s="80"/>
      <c r="D25" s="31"/>
      <c r="E25" s="71" t="str">
        <f>B23</f>
        <v>Samantha Knab</v>
      </c>
      <c r="F25" s="72"/>
      <c r="G25" s="32">
        <f>N36</f>
        <v>317</v>
      </c>
      <c r="Q25" s="45">
        <f>N42</f>
        <v>370</v>
      </c>
      <c r="R25" s="72" t="str">
        <f>U22</f>
        <v>Allison Dempski</v>
      </c>
      <c r="S25" s="76"/>
      <c r="T25" s="77" t="s">
        <v>47</v>
      </c>
      <c r="U25" s="58"/>
    </row>
    <row r="26" spans="1:20" ht="12.75">
      <c r="A26" s="33"/>
      <c r="B26" s="33"/>
      <c r="C26" s="33"/>
      <c r="D26" s="31"/>
      <c r="L26" s="49" t="s">
        <v>34</v>
      </c>
      <c r="T26" s="46"/>
    </row>
    <row r="27" spans="1:23" ht="12.75">
      <c r="A27" s="34" t="s">
        <v>53</v>
      </c>
      <c r="B27" s="72" t="s">
        <v>192</v>
      </c>
      <c r="C27" s="72"/>
      <c r="D27" s="36">
        <f>F42</f>
        <v>0</v>
      </c>
      <c r="T27" s="45">
        <f>F54</f>
        <v>0</v>
      </c>
      <c r="U27" s="34" t="s">
        <v>192</v>
      </c>
      <c r="V27" s="34"/>
      <c r="W27" s="48" t="s">
        <v>51</v>
      </c>
    </row>
    <row r="30" spans="1:14" ht="12.75">
      <c r="A30" s="70" t="s">
        <v>48</v>
      </c>
      <c r="B30" s="58"/>
      <c r="C30" s="58"/>
      <c r="D30" s="58"/>
      <c r="E30" s="58"/>
      <c r="F30" s="58"/>
      <c r="I30" s="70" t="s">
        <v>57</v>
      </c>
      <c r="J30" s="70"/>
      <c r="K30" s="70"/>
      <c r="L30" s="70"/>
      <c r="M30" s="70"/>
      <c r="N30" s="70"/>
    </row>
    <row r="32" spans="1:14" ht="12.75">
      <c r="A32" t="s">
        <v>26</v>
      </c>
      <c r="B32" s="58" t="str">
        <f>B2</f>
        <v>Olivia Komorowski</v>
      </c>
      <c r="C32" s="58"/>
      <c r="F32">
        <f>D32+E32</f>
        <v>0</v>
      </c>
      <c r="I32" s="58" t="str">
        <f>E4</f>
        <v>Olivia Komorowski</v>
      </c>
      <c r="J32" s="58"/>
      <c r="K32" s="58"/>
      <c r="L32">
        <v>264</v>
      </c>
      <c r="M32">
        <v>196</v>
      </c>
      <c r="N32">
        <f>L32+M32</f>
        <v>460</v>
      </c>
    </row>
    <row r="33" spans="1:14" ht="12.75">
      <c r="A33" t="s">
        <v>49</v>
      </c>
      <c r="B33" s="58" t="str">
        <f>B6</f>
        <v>BYE</v>
      </c>
      <c r="C33" s="58"/>
      <c r="F33">
        <f>D33+E33</f>
        <v>0</v>
      </c>
      <c r="I33" s="58" t="str">
        <f>E11</f>
        <v>Nikki Mendez</v>
      </c>
      <c r="J33" s="58"/>
      <c r="K33" s="58"/>
      <c r="L33">
        <v>180</v>
      </c>
      <c r="M33">
        <v>245</v>
      </c>
      <c r="N33">
        <f>L33+M33</f>
        <v>425</v>
      </c>
    </row>
    <row r="35" spans="1:14" ht="12.75">
      <c r="A35" t="s">
        <v>27</v>
      </c>
      <c r="B35" s="58" t="str">
        <f>B9</f>
        <v>Nikki Mendez</v>
      </c>
      <c r="C35" s="58"/>
      <c r="F35">
        <f>D35+E35</f>
        <v>0</v>
      </c>
      <c r="I35" s="58" t="str">
        <f>E18</f>
        <v>Kaitlyn Rudy</v>
      </c>
      <c r="J35" s="58"/>
      <c r="K35" s="58"/>
      <c r="L35">
        <v>194</v>
      </c>
      <c r="M35">
        <v>180</v>
      </c>
      <c r="N35">
        <f>L35+M35</f>
        <v>374</v>
      </c>
    </row>
    <row r="36" spans="1:14" ht="12.75">
      <c r="A36" t="s">
        <v>50</v>
      </c>
      <c r="B36" s="58" t="str">
        <f>B13</f>
        <v>BYE</v>
      </c>
      <c r="C36" s="58"/>
      <c r="F36">
        <f>D36+E36</f>
        <v>0</v>
      </c>
      <c r="I36" s="58" t="str">
        <f>E25</f>
        <v>Samantha Knab</v>
      </c>
      <c r="J36" s="58"/>
      <c r="K36" s="58"/>
      <c r="L36">
        <v>147</v>
      </c>
      <c r="M36">
        <v>170</v>
      </c>
      <c r="N36">
        <f>L36+M36</f>
        <v>317</v>
      </c>
    </row>
    <row r="38" spans="1:14" ht="12.75">
      <c r="A38" t="s">
        <v>29</v>
      </c>
      <c r="B38" s="58" t="str">
        <f>B16</f>
        <v>Kaitlyn Rudy</v>
      </c>
      <c r="C38" s="58"/>
      <c r="F38">
        <f>D38+E38</f>
        <v>0</v>
      </c>
      <c r="I38" s="75" t="str">
        <f>R3</f>
        <v>Elise London</v>
      </c>
      <c r="J38" s="75"/>
      <c r="K38" s="75"/>
      <c r="L38" s="50">
        <v>228</v>
      </c>
      <c r="M38" s="50">
        <v>181</v>
      </c>
      <c r="N38">
        <f>L38+M38</f>
        <v>409</v>
      </c>
    </row>
    <row r="39" spans="1:14" ht="12.75">
      <c r="A39" t="s">
        <v>54</v>
      </c>
      <c r="B39" s="58" t="str">
        <f>B20</f>
        <v>BYE</v>
      </c>
      <c r="C39" s="58"/>
      <c r="F39">
        <f>D39+E39</f>
        <v>0</v>
      </c>
      <c r="I39" s="58" t="str">
        <f>R12</f>
        <v>Brigitte Jacobs</v>
      </c>
      <c r="J39" s="58"/>
      <c r="K39" s="58"/>
      <c r="L39" s="50">
        <v>178</v>
      </c>
      <c r="M39">
        <v>204</v>
      </c>
      <c r="N39">
        <f>L39+M39</f>
        <v>382</v>
      </c>
    </row>
    <row r="40" spans="9:11" ht="12.75">
      <c r="I40" s="58"/>
      <c r="J40" s="58"/>
      <c r="K40" s="58"/>
    </row>
    <row r="41" spans="1:14" ht="12.75">
      <c r="A41" t="s">
        <v>28</v>
      </c>
      <c r="B41" s="58" t="str">
        <f>B23</f>
        <v>Samantha Knab</v>
      </c>
      <c r="C41" s="58"/>
      <c r="F41">
        <f>D41+E41</f>
        <v>0</v>
      </c>
      <c r="I41" s="58" t="str">
        <f>R17</f>
        <v>Emily Voight</v>
      </c>
      <c r="J41" s="58"/>
      <c r="K41" s="58"/>
      <c r="L41">
        <v>176</v>
      </c>
      <c r="M41">
        <v>201</v>
      </c>
      <c r="N41">
        <f>L41+M41</f>
        <v>377</v>
      </c>
    </row>
    <row r="42" spans="1:14" ht="12.75">
      <c r="A42" t="s">
        <v>53</v>
      </c>
      <c r="B42" s="58" t="str">
        <f>B27</f>
        <v>BYE</v>
      </c>
      <c r="C42" s="58"/>
      <c r="F42">
        <f>D42+E42</f>
        <v>0</v>
      </c>
      <c r="I42" s="58" t="str">
        <f>R25</f>
        <v>Allison Dempski</v>
      </c>
      <c r="J42" s="58"/>
      <c r="K42" s="58"/>
      <c r="L42">
        <v>187</v>
      </c>
      <c r="M42">
        <v>183</v>
      </c>
      <c r="N42">
        <f>L42+M42</f>
        <v>370</v>
      </c>
    </row>
    <row r="44" spans="1:12" ht="12.75">
      <c r="A44" t="s">
        <v>30</v>
      </c>
      <c r="B44" t="str">
        <f>U1</f>
        <v>Elise London</v>
      </c>
      <c r="F44">
        <f>D44+E44</f>
        <v>0</v>
      </c>
      <c r="K44" s="70" t="s">
        <v>58</v>
      </c>
      <c r="L44" s="70"/>
    </row>
    <row r="45" spans="1:6" ht="12.75">
      <c r="A45" t="s">
        <v>52</v>
      </c>
      <c r="B45" t="str">
        <f>U6</f>
        <v>BYE</v>
      </c>
      <c r="F45">
        <f>D45+E45</f>
        <v>0</v>
      </c>
    </row>
    <row r="46" spans="9:14" ht="12.75">
      <c r="I46" s="58" t="str">
        <f>H8</f>
        <v>Olivia Komorowski</v>
      </c>
      <c r="J46" s="58"/>
      <c r="K46" s="58"/>
      <c r="L46">
        <v>219</v>
      </c>
      <c r="M46">
        <v>199</v>
      </c>
      <c r="N46">
        <f>L46+M46</f>
        <v>418</v>
      </c>
    </row>
    <row r="47" spans="1:14" ht="12.75">
      <c r="A47" t="s">
        <v>31</v>
      </c>
      <c r="B47" t="str">
        <f>U8</f>
        <v>Brigitte Jacobs</v>
      </c>
      <c r="F47">
        <f>D47+E47</f>
        <v>0</v>
      </c>
      <c r="I47" s="58" t="str">
        <f>H22</f>
        <v>Kaitlyn Rudy</v>
      </c>
      <c r="J47" s="58"/>
      <c r="K47" s="58"/>
      <c r="L47">
        <v>201</v>
      </c>
      <c r="M47">
        <v>224</v>
      </c>
      <c r="N47">
        <f>L47+M47</f>
        <v>425</v>
      </c>
    </row>
    <row r="48" spans="1:6" ht="12.75">
      <c r="A48" t="s">
        <v>55</v>
      </c>
      <c r="B48" t="str">
        <f>U13</f>
        <v>BYE</v>
      </c>
      <c r="F48">
        <f>D48+E48</f>
        <v>0</v>
      </c>
    </row>
    <row r="49" spans="9:14" ht="12.75">
      <c r="I49" s="58" t="str">
        <f>O8</f>
        <v>Elise London</v>
      </c>
      <c r="J49" s="58"/>
      <c r="K49" s="58"/>
      <c r="L49">
        <v>173</v>
      </c>
      <c r="M49">
        <v>182</v>
      </c>
      <c r="N49">
        <f>L49+M49</f>
        <v>355</v>
      </c>
    </row>
    <row r="50" spans="1:14" ht="12.75">
      <c r="A50" t="s">
        <v>33</v>
      </c>
      <c r="B50" t="str">
        <f>U15</f>
        <v>Emily Voight</v>
      </c>
      <c r="F50">
        <f>D50+E50</f>
        <v>0</v>
      </c>
      <c r="I50" s="58" t="str">
        <f>O22</f>
        <v>Emily Voight</v>
      </c>
      <c r="J50" s="58"/>
      <c r="K50" s="58"/>
      <c r="L50">
        <v>156</v>
      </c>
      <c r="M50">
        <v>181</v>
      </c>
      <c r="N50">
        <f>L50+M50</f>
        <v>337</v>
      </c>
    </row>
    <row r="51" spans="1:6" ht="12.75">
      <c r="A51" t="s">
        <v>56</v>
      </c>
      <c r="B51" t="str">
        <f>U20</f>
        <v>BYE</v>
      </c>
      <c r="F51">
        <f>D51+E51</f>
        <v>0</v>
      </c>
    </row>
    <row r="52" spans="11:12" ht="12.75">
      <c r="K52" s="70" t="s">
        <v>35</v>
      </c>
      <c r="L52" s="70"/>
    </row>
    <row r="53" spans="1:6" ht="12.75">
      <c r="A53" t="s">
        <v>32</v>
      </c>
      <c r="B53" t="str">
        <f>U22</f>
        <v>Allison Dempski</v>
      </c>
      <c r="F53">
        <f>D53+E53</f>
        <v>0</v>
      </c>
    </row>
    <row r="54" spans="1:14" ht="12.75">
      <c r="A54" t="s">
        <v>51</v>
      </c>
      <c r="B54" t="str">
        <f>U27</f>
        <v>BYE</v>
      </c>
      <c r="F54">
        <f>D54+E54</f>
        <v>0</v>
      </c>
      <c r="I54" s="58" t="str">
        <f>K15</f>
        <v>Kaitlyn Rudy</v>
      </c>
      <c r="J54" s="58"/>
      <c r="K54" s="58"/>
      <c r="L54">
        <v>202</v>
      </c>
      <c r="M54">
        <v>222</v>
      </c>
      <c r="N54">
        <f>L54+M54</f>
        <v>424</v>
      </c>
    </row>
    <row r="55" spans="9:14" ht="12.75">
      <c r="I55" s="58" t="str">
        <f>K19</f>
        <v>Elise London</v>
      </c>
      <c r="J55" s="58"/>
      <c r="K55" s="58"/>
      <c r="L55">
        <v>234</v>
      </c>
      <c r="M55">
        <v>168</v>
      </c>
      <c r="N55">
        <f>L55+M55</f>
        <v>402</v>
      </c>
    </row>
  </sheetData>
  <sheetProtection/>
  <mergeCells count="65"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E8:F8"/>
    <mergeCell ref="E22:F22"/>
    <mergeCell ref="B35:C35"/>
    <mergeCell ref="B36:C36"/>
    <mergeCell ref="H15:I15"/>
    <mergeCell ref="A4:C4"/>
    <mergeCell ref="H8:I8"/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M25" sqref="M2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Meghan Bacys</v>
      </c>
      <c r="V1" s="34"/>
      <c r="W1" s="48" t="s">
        <v>30</v>
      </c>
    </row>
    <row r="2" spans="1:20" ht="12.75">
      <c r="A2" s="34" t="s">
        <v>26</v>
      </c>
      <c r="B2" s="72" t="str">
        <f>Hdcp!B4</f>
        <v>Joe Mastopietro</v>
      </c>
      <c r="C2" s="72"/>
      <c r="D2" s="34">
        <f>G32</f>
        <v>0</v>
      </c>
      <c r="T2" s="46"/>
    </row>
    <row r="3" spans="1:20" ht="12.75">
      <c r="A3" s="35"/>
      <c r="B3" s="35"/>
      <c r="C3" s="35"/>
      <c r="D3" s="30"/>
      <c r="Q3" s="34">
        <f>O38</f>
        <v>433</v>
      </c>
      <c r="R3" s="72" t="str">
        <f>U1</f>
        <v>Meghan Bacys</v>
      </c>
      <c r="S3" s="76"/>
      <c r="T3" s="46"/>
    </row>
    <row r="4" spans="1:21" ht="12.75">
      <c r="A4" s="80" t="s">
        <v>47</v>
      </c>
      <c r="B4" s="80"/>
      <c r="C4" s="80"/>
      <c r="D4" s="31"/>
      <c r="E4" s="71" t="str">
        <f>B2</f>
        <v>Joe Mastopietro</v>
      </c>
      <c r="F4" s="72"/>
      <c r="G4" s="29">
        <f>O32</f>
        <v>0</v>
      </c>
      <c r="Q4" s="46"/>
      <c r="T4" s="77" t="s">
        <v>47</v>
      </c>
      <c r="U4" s="58"/>
    </row>
    <row r="5" spans="1:20" ht="12.75">
      <c r="A5" s="33"/>
      <c r="B5" s="33"/>
      <c r="C5" s="33"/>
      <c r="D5" s="31"/>
      <c r="G5" s="30"/>
      <c r="Q5" s="46"/>
      <c r="T5" s="46"/>
    </row>
    <row r="6" spans="1:23" ht="12.75">
      <c r="A6" s="34" t="s">
        <v>49</v>
      </c>
      <c r="B6" s="72" t="s">
        <v>192</v>
      </c>
      <c r="C6" s="72"/>
      <c r="D6" s="36">
        <f>G33</f>
        <v>0</v>
      </c>
      <c r="G6" s="31"/>
      <c r="Q6" s="46"/>
      <c r="T6" s="45">
        <f>G45</f>
        <v>0</v>
      </c>
      <c r="U6" s="34" t="s">
        <v>192</v>
      </c>
      <c r="V6" s="34"/>
      <c r="W6" s="48" t="s">
        <v>52</v>
      </c>
    </row>
    <row r="7" spans="7:17" ht="12.75">
      <c r="G7" s="31"/>
      <c r="Q7" s="46"/>
    </row>
    <row r="8" spans="5:23" ht="12.75">
      <c r="E8" s="75" t="s">
        <v>47</v>
      </c>
      <c r="F8" s="58"/>
      <c r="G8" s="31"/>
      <c r="H8" s="71" t="str">
        <f>E4</f>
        <v>Joe Mastopietro</v>
      </c>
      <c r="I8" s="72"/>
      <c r="J8" s="29">
        <f>O46</f>
        <v>457</v>
      </c>
      <c r="N8" s="34">
        <f>O49</f>
        <v>398</v>
      </c>
      <c r="O8" s="72" t="s">
        <v>108</v>
      </c>
      <c r="P8" s="76"/>
      <c r="Q8" s="81" t="s">
        <v>208</v>
      </c>
      <c r="R8" s="58"/>
      <c r="T8" s="34">
        <f>G47</f>
        <v>0</v>
      </c>
      <c r="U8" s="34" t="str">
        <f>Hdcp!B9</f>
        <v>Jacob Perry</v>
      </c>
      <c r="V8" s="34"/>
      <c r="W8" s="48" t="s">
        <v>31</v>
      </c>
    </row>
    <row r="9" spans="1:20" ht="12.75">
      <c r="A9" s="34" t="s">
        <v>27</v>
      </c>
      <c r="B9" s="72" t="str">
        <f>Hdcp!B11</f>
        <v>Brystal Beyer</v>
      </c>
      <c r="C9" s="72"/>
      <c r="D9" s="34">
        <f>G35</f>
        <v>0</v>
      </c>
      <c r="G9" s="31"/>
      <c r="J9" s="30"/>
      <c r="N9" s="46"/>
      <c r="Q9" s="46"/>
      <c r="T9" s="46"/>
    </row>
    <row r="10" spans="1:20" ht="12.75">
      <c r="A10" s="35"/>
      <c r="B10" s="35"/>
      <c r="C10" s="35"/>
      <c r="D10" s="30"/>
      <c r="G10" s="31"/>
      <c r="J10" s="31"/>
      <c r="N10" s="46"/>
      <c r="Q10" s="46"/>
      <c r="T10" s="46"/>
    </row>
    <row r="11" spans="1:21" ht="12.75">
      <c r="A11" s="80" t="s">
        <v>59</v>
      </c>
      <c r="B11" s="80"/>
      <c r="C11" s="80"/>
      <c r="D11" s="31"/>
      <c r="E11" s="71" t="str">
        <f>B9</f>
        <v>Brystal Beyer</v>
      </c>
      <c r="F11" s="72"/>
      <c r="G11" s="32">
        <f>O33</f>
        <v>0</v>
      </c>
      <c r="J11" s="31"/>
      <c r="N11" s="46"/>
      <c r="Q11" s="46"/>
      <c r="T11" s="77" t="s">
        <v>47</v>
      </c>
      <c r="U11" s="58"/>
    </row>
    <row r="12" spans="1:23" ht="12.75">
      <c r="A12" s="33"/>
      <c r="B12" s="33"/>
      <c r="C12" s="33"/>
      <c r="D12" s="31"/>
      <c r="J12" s="31"/>
      <c r="N12" s="46"/>
      <c r="Q12" s="45">
        <f>O39</f>
        <v>410</v>
      </c>
      <c r="R12" s="72" t="str">
        <f>U8</f>
        <v>Jacob Perry</v>
      </c>
      <c r="S12" s="76"/>
      <c r="T12" s="46"/>
      <c r="W12" s="44"/>
    </row>
    <row r="13" spans="1:23" ht="12.75">
      <c r="A13" s="34" t="s">
        <v>50</v>
      </c>
      <c r="B13" s="72" t="s">
        <v>192</v>
      </c>
      <c r="C13" s="72"/>
      <c r="D13" s="36">
        <f>G36</f>
        <v>0</v>
      </c>
      <c r="J13" s="31"/>
      <c r="N13" s="46"/>
      <c r="T13" s="45">
        <f>G48</f>
        <v>0</v>
      </c>
      <c r="U13" s="34" t="s">
        <v>192</v>
      </c>
      <c r="V13" s="34"/>
      <c r="W13" s="48" t="s">
        <v>55</v>
      </c>
    </row>
    <row r="14" spans="10:14" ht="12.75">
      <c r="J14" s="31"/>
      <c r="N14" s="46"/>
    </row>
    <row r="15" spans="8:23" ht="12.75">
      <c r="H15" s="57" t="s">
        <v>195</v>
      </c>
      <c r="I15" s="58"/>
      <c r="J15" s="31"/>
      <c r="K15" s="71" t="s">
        <v>184</v>
      </c>
      <c r="L15" s="72"/>
      <c r="M15" s="34">
        <f>O54</f>
        <v>427</v>
      </c>
      <c r="N15" s="81" t="s">
        <v>206</v>
      </c>
      <c r="O15" s="58"/>
      <c r="T15" s="34">
        <f>G50</f>
        <v>0</v>
      </c>
      <c r="U15" s="34" t="str">
        <f>Hdcp!B10</f>
        <v>Rebecca Rubach</v>
      </c>
      <c r="V15" s="34"/>
      <c r="W15" s="48" t="s">
        <v>33</v>
      </c>
    </row>
    <row r="16" spans="1:20" ht="12.75">
      <c r="A16" s="34" t="s">
        <v>29</v>
      </c>
      <c r="B16" s="72" t="str">
        <f>Hdcp!B8</f>
        <v>Derick Donnelly</v>
      </c>
      <c r="C16" s="72"/>
      <c r="D16" s="34">
        <f>G38</f>
        <v>0</v>
      </c>
      <c r="J16" s="31"/>
      <c r="N16" s="46"/>
      <c r="T16" s="46"/>
    </row>
    <row r="17" spans="1:20" ht="12.75">
      <c r="A17" s="35"/>
      <c r="B17" s="35"/>
      <c r="C17" s="35"/>
      <c r="D17" s="30"/>
      <c r="J17" s="31"/>
      <c r="K17" s="78" t="s">
        <v>209</v>
      </c>
      <c r="L17" s="79"/>
      <c r="M17" s="79"/>
      <c r="N17" s="46"/>
      <c r="Q17" s="34">
        <f>O41</f>
        <v>0</v>
      </c>
      <c r="R17" s="72" t="str">
        <f>U15</f>
        <v>Rebecca Rubach</v>
      </c>
      <c r="S17" s="76"/>
      <c r="T17" s="46"/>
    </row>
    <row r="18" spans="1:21" ht="12.75">
      <c r="A18" s="80" t="s">
        <v>59</v>
      </c>
      <c r="B18" s="80"/>
      <c r="C18" s="80"/>
      <c r="D18" s="31"/>
      <c r="E18" s="71" t="str">
        <f>B16</f>
        <v>Derick Donnelly</v>
      </c>
      <c r="F18" s="72"/>
      <c r="G18" s="29">
        <f>O35</f>
        <v>376</v>
      </c>
      <c r="J18" s="31"/>
      <c r="N18" s="46"/>
      <c r="Q18" s="46"/>
      <c r="T18" s="77" t="s">
        <v>47</v>
      </c>
      <c r="U18" s="58"/>
    </row>
    <row r="19" spans="1:20" ht="12.75">
      <c r="A19" s="33"/>
      <c r="B19" s="33"/>
      <c r="C19" s="33"/>
      <c r="D19" s="31"/>
      <c r="G19" s="30"/>
      <c r="J19" s="31"/>
      <c r="K19" s="71" t="s">
        <v>183</v>
      </c>
      <c r="L19" s="72"/>
      <c r="M19" s="36">
        <f>O55</f>
        <v>495</v>
      </c>
      <c r="N19" s="46"/>
      <c r="Q19" s="46"/>
      <c r="T19" s="46"/>
    </row>
    <row r="20" spans="1:23" ht="12.75">
      <c r="A20" s="34" t="s">
        <v>54</v>
      </c>
      <c r="B20" s="72" t="s">
        <v>192</v>
      </c>
      <c r="C20" s="72"/>
      <c r="D20" s="36">
        <f>G39</f>
        <v>0</v>
      </c>
      <c r="G20" s="31"/>
      <c r="J20" s="31"/>
      <c r="N20" s="46"/>
      <c r="Q20" s="46"/>
      <c r="T20" s="45">
        <f>G51</f>
        <v>0</v>
      </c>
      <c r="U20" s="34" t="s">
        <v>192</v>
      </c>
      <c r="V20" s="34"/>
      <c r="W20" s="48" t="s">
        <v>56</v>
      </c>
    </row>
    <row r="21" spans="7:17" ht="12.75">
      <c r="G21" s="31"/>
      <c r="J21" s="31"/>
      <c r="N21" s="46"/>
      <c r="Q21" s="46"/>
    </row>
    <row r="22" spans="5:23" ht="12.75">
      <c r="E22" s="57" t="s">
        <v>194</v>
      </c>
      <c r="F22" s="58"/>
      <c r="G22" s="31"/>
      <c r="H22" s="71" t="s">
        <v>128</v>
      </c>
      <c r="I22" s="72"/>
      <c r="J22" s="32">
        <f>O47</f>
        <v>419</v>
      </c>
      <c r="N22" s="45">
        <f>O50</f>
        <v>482</v>
      </c>
      <c r="O22" s="72" t="str">
        <f>R25</f>
        <v>RaeAnne Kalsto</v>
      </c>
      <c r="P22" s="76"/>
      <c r="Q22" s="73" t="s">
        <v>47</v>
      </c>
      <c r="R22" s="58"/>
      <c r="T22" s="34">
        <f>G53</f>
        <v>0</v>
      </c>
      <c r="U22" s="34" t="str">
        <f>Hdcp!B5</f>
        <v>RaeAnne Kalsto</v>
      </c>
      <c r="V22" s="34"/>
      <c r="W22" s="48" t="s">
        <v>32</v>
      </c>
    </row>
    <row r="23" spans="1:20" ht="12.75">
      <c r="A23" s="34" t="s">
        <v>28</v>
      </c>
      <c r="B23" s="72" t="str">
        <f>Hdcp!B7</f>
        <v>Lauren Bacys</v>
      </c>
      <c r="C23" s="72"/>
      <c r="D23" s="34">
        <f>G41</f>
        <v>0</v>
      </c>
      <c r="G23" s="31"/>
      <c r="Q23" s="46"/>
      <c r="T23" s="47"/>
    </row>
    <row r="24" spans="1:20" ht="12.75">
      <c r="A24" s="35"/>
      <c r="B24" s="35"/>
      <c r="C24" s="35"/>
      <c r="D24" s="30"/>
      <c r="G24" s="31"/>
      <c r="K24" s="74" t="s">
        <v>183</v>
      </c>
      <c r="L24" s="74"/>
      <c r="M24" s="74"/>
      <c r="Q24" s="46"/>
      <c r="T24" s="46"/>
    </row>
    <row r="25" spans="1:21" ht="12.75">
      <c r="A25" s="80" t="s">
        <v>59</v>
      </c>
      <c r="B25" s="80"/>
      <c r="C25" s="80"/>
      <c r="D25" s="31"/>
      <c r="E25" s="71" t="str">
        <f>B23</f>
        <v>Lauren Bacys</v>
      </c>
      <c r="F25" s="72"/>
      <c r="G25" s="32">
        <f>O36</f>
        <v>473</v>
      </c>
      <c r="Q25" s="45">
        <f>O42</f>
        <v>0</v>
      </c>
      <c r="R25" s="72" t="str">
        <f>U22</f>
        <v>RaeAnne Kalsto</v>
      </c>
      <c r="S25" s="76"/>
      <c r="T25" s="77" t="s">
        <v>47</v>
      </c>
      <c r="U25" s="58"/>
    </row>
    <row r="26" spans="1:20" ht="12.75">
      <c r="A26" s="33"/>
      <c r="B26" s="33"/>
      <c r="C26" s="33"/>
      <c r="D26" s="31"/>
      <c r="L26" s="49" t="s">
        <v>34</v>
      </c>
      <c r="T26" s="46"/>
    </row>
    <row r="27" spans="1:23" ht="12.75">
      <c r="A27" s="34" t="s">
        <v>53</v>
      </c>
      <c r="B27" s="72" t="s">
        <v>192</v>
      </c>
      <c r="C27" s="72"/>
      <c r="D27" s="36">
        <f>G42</f>
        <v>0</v>
      </c>
      <c r="T27" s="45">
        <f>G54</f>
        <v>0</v>
      </c>
      <c r="U27" s="34" t="s">
        <v>192</v>
      </c>
      <c r="V27" s="34"/>
      <c r="W27" s="48" t="s">
        <v>51</v>
      </c>
    </row>
    <row r="30" spans="1:14" ht="12.75">
      <c r="A30" s="70" t="s">
        <v>48</v>
      </c>
      <c r="B30" s="58"/>
      <c r="C30" s="58"/>
      <c r="D30" s="58"/>
      <c r="E30" s="58"/>
      <c r="F30" s="58"/>
      <c r="I30" s="70" t="s">
        <v>57</v>
      </c>
      <c r="J30" s="70"/>
      <c r="K30" s="70"/>
      <c r="L30" s="70"/>
      <c r="M30" s="70"/>
      <c r="N30" s="70"/>
    </row>
    <row r="32" spans="1:15" ht="12.75">
      <c r="A32" t="s">
        <v>26</v>
      </c>
      <c r="B32" s="58" t="str">
        <f>B2</f>
        <v>Joe Mastopietro</v>
      </c>
      <c r="C32" s="58"/>
      <c r="G32">
        <f>SUM(D32:F32)</f>
        <v>0</v>
      </c>
      <c r="I32" s="58" t="str">
        <f>E4</f>
        <v>Joe Mastopietro</v>
      </c>
      <c r="J32" s="58"/>
      <c r="K32" s="58"/>
      <c r="O32">
        <f>SUM(L32:N32)</f>
        <v>0</v>
      </c>
    </row>
    <row r="33" spans="1:15" ht="12.75">
      <c r="A33" t="s">
        <v>49</v>
      </c>
      <c r="B33" s="58" t="str">
        <f>B6</f>
        <v>BYE</v>
      </c>
      <c r="C33" s="58"/>
      <c r="G33">
        <f aca="true" t="shared" si="0" ref="G33:G54">SUM(D33:F33)</f>
        <v>0</v>
      </c>
      <c r="I33" s="58" t="s">
        <v>192</v>
      </c>
      <c r="J33" s="58"/>
      <c r="K33" s="58"/>
      <c r="O33">
        <f aca="true" t="shared" si="1" ref="O33:O55">SUM(L33:N33)</f>
        <v>0</v>
      </c>
    </row>
    <row r="35" spans="1:15" ht="12.75">
      <c r="A35" t="s">
        <v>27</v>
      </c>
      <c r="B35" s="58" t="str">
        <f>B9</f>
        <v>Brystal Beyer</v>
      </c>
      <c r="C35" s="58"/>
      <c r="G35">
        <f t="shared" si="0"/>
        <v>0</v>
      </c>
      <c r="I35" s="58" t="str">
        <f>E18</f>
        <v>Derick Donnelly</v>
      </c>
      <c r="J35" s="58"/>
      <c r="K35" s="58"/>
      <c r="L35">
        <v>129</v>
      </c>
      <c r="M35">
        <v>171</v>
      </c>
      <c r="N35">
        <v>76</v>
      </c>
      <c r="O35">
        <f t="shared" si="1"/>
        <v>376</v>
      </c>
    </row>
    <row r="36" spans="1:15" ht="12.75">
      <c r="A36" t="s">
        <v>50</v>
      </c>
      <c r="B36" s="58" t="str">
        <f>B13</f>
        <v>BYE</v>
      </c>
      <c r="C36" s="58"/>
      <c r="G36">
        <f t="shared" si="0"/>
        <v>0</v>
      </c>
      <c r="I36" s="58" t="str">
        <f>E25</f>
        <v>Lauren Bacys</v>
      </c>
      <c r="J36" s="58"/>
      <c r="K36" s="58"/>
      <c r="L36">
        <v>143</v>
      </c>
      <c r="M36">
        <v>136</v>
      </c>
      <c r="N36">
        <v>194</v>
      </c>
      <c r="O36">
        <f t="shared" si="1"/>
        <v>473</v>
      </c>
    </row>
    <row r="38" spans="1:15" ht="12.75">
      <c r="A38" t="s">
        <v>29</v>
      </c>
      <c r="B38" s="58" t="str">
        <f>B16</f>
        <v>Derick Donnelly</v>
      </c>
      <c r="C38" s="58"/>
      <c r="G38">
        <f t="shared" si="0"/>
        <v>0</v>
      </c>
      <c r="I38" s="75" t="str">
        <f>R3</f>
        <v>Meghan Bacys</v>
      </c>
      <c r="J38" s="75"/>
      <c r="K38" s="75"/>
      <c r="L38" s="50">
        <v>157</v>
      </c>
      <c r="M38" s="50">
        <v>192</v>
      </c>
      <c r="N38">
        <v>84</v>
      </c>
      <c r="O38">
        <f t="shared" si="1"/>
        <v>433</v>
      </c>
    </row>
    <row r="39" spans="1:15" ht="12.75">
      <c r="A39" t="s">
        <v>54</v>
      </c>
      <c r="B39" s="58" t="str">
        <f>B20</f>
        <v>BYE</v>
      </c>
      <c r="C39" s="58"/>
      <c r="G39">
        <f t="shared" si="0"/>
        <v>0</v>
      </c>
      <c r="I39" s="58" t="str">
        <f>R12</f>
        <v>Jacob Perry</v>
      </c>
      <c r="J39" s="58"/>
      <c r="K39" s="58"/>
      <c r="L39" s="55">
        <v>175</v>
      </c>
      <c r="M39" s="55">
        <v>165</v>
      </c>
      <c r="N39">
        <v>70</v>
      </c>
      <c r="O39">
        <f t="shared" si="1"/>
        <v>410</v>
      </c>
    </row>
    <row r="40" spans="9:11" ht="12.75">
      <c r="I40" s="58"/>
      <c r="J40" s="58"/>
      <c r="K40" s="58"/>
    </row>
    <row r="41" spans="1:15" ht="12.75">
      <c r="A41" t="s">
        <v>28</v>
      </c>
      <c r="B41" s="58" t="str">
        <f>B23</f>
        <v>Lauren Bacys</v>
      </c>
      <c r="C41" s="58"/>
      <c r="G41">
        <f t="shared" si="0"/>
        <v>0</v>
      </c>
      <c r="I41" s="58" t="s">
        <v>192</v>
      </c>
      <c r="J41" s="58"/>
      <c r="K41" s="58"/>
      <c r="O41">
        <f t="shared" si="1"/>
        <v>0</v>
      </c>
    </row>
    <row r="42" spans="1:15" ht="12.75">
      <c r="A42" t="s">
        <v>53</v>
      </c>
      <c r="B42" s="58" t="str">
        <f>B27</f>
        <v>BYE</v>
      </c>
      <c r="C42" s="58"/>
      <c r="G42">
        <f t="shared" si="0"/>
        <v>0</v>
      </c>
      <c r="I42" s="58" t="str">
        <f>R25</f>
        <v>RaeAnne Kalsto</v>
      </c>
      <c r="J42" s="58"/>
      <c r="K42" s="58"/>
      <c r="O42">
        <f t="shared" si="1"/>
        <v>0</v>
      </c>
    </row>
    <row r="44" spans="1:12" ht="12.75">
      <c r="A44" t="s">
        <v>30</v>
      </c>
      <c r="B44" t="str">
        <f>U1</f>
        <v>Meghan Bacys</v>
      </c>
      <c r="G44">
        <f t="shared" si="0"/>
        <v>0</v>
      </c>
      <c r="K44" s="70" t="s">
        <v>58</v>
      </c>
      <c r="L44" s="70"/>
    </row>
    <row r="45" spans="1:7" ht="12.75">
      <c r="A45" t="s">
        <v>52</v>
      </c>
      <c r="B45" t="str">
        <f>U6</f>
        <v>BYE</v>
      </c>
      <c r="G45">
        <f t="shared" si="0"/>
        <v>0</v>
      </c>
    </row>
    <row r="46" spans="9:15" ht="12.75">
      <c r="I46" s="58" t="str">
        <f>H8</f>
        <v>Joe Mastopietro</v>
      </c>
      <c r="J46" s="58"/>
      <c r="K46" s="58"/>
      <c r="L46">
        <v>242</v>
      </c>
      <c r="M46">
        <v>169</v>
      </c>
      <c r="N46">
        <v>46</v>
      </c>
      <c r="O46">
        <f t="shared" si="1"/>
        <v>457</v>
      </c>
    </row>
    <row r="47" spans="1:15" ht="12.75">
      <c r="A47" t="s">
        <v>31</v>
      </c>
      <c r="B47" t="str">
        <f>U8</f>
        <v>Jacob Perry</v>
      </c>
      <c r="G47">
        <f t="shared" si="0"/>
        <v>0</v>
      </c>
      <c r="I47" s="58" t="str">
        <f>H22</f>
        <v>Lauren Bacys</v>
      </c>
      <c r="J47" s="58"/>
      <c r="K47" s="58"/>
      <c r="L47">
        <v>104</v>
      </c>
      <c r="M47">
        <v>121</v>
      </c>
      <c r="N47">
        <v>194</v>
      </c>
      <c r="O47">
        <f t="shared" si="1"/>
        <v>419</v>
      </c>
    </row>
    <row r="48" spans="1:7" ht="12.75">
      <c r="A48" t="s">
        <v>55</v>
      </c>
      <c r="B48" t="str">
        <f>U13</f>
        <v>BYE</v>
      </c>
      <c r="G48">
        <f t="shared" si="0"/>
        <v>0</v>
      </c>
    </row>
    <row r="49" spans="9:15" ht="12.75">
      <c r="I49" s="58" t="str">
        <f>O8</f>
        <v>Meghan Bacys</v>
      </c>
      <c r="J49" s="58"/>
      <c r="K49" s="58"/>
      <c r="L49">
        <v>172</v>
      </c>
      <c r="M49">
        <v>142</v>
      </c>
      <c r="N49">
        <v>84</v>
      </c>
      <c r="O49">
        <f t="shared" si="1"/>
        <v>398</v>
      </c>
    </row>
    <row r="50" spans="1:15" ht="12.75">
      <c r="A50" t="s">
        <v>33</v>
      </c>
      <c r="B50" t="str">
        <f>U15</f>
        <v>Rebecca Rubach</v>
      </c>
      <c r="G50">
        <f t="shared" si="0"/>
        <v>0</v>
      </c>
      <c r="I50" s="58" t="str">
        <f>O22</f>
        <v>RaeAnne Kalsto</v>
      </c>
      <c r="J50" s="58"/>
      <c r="K50" s="58"/>
      <c r="L50">
        <v>164</v>
      </c>
      <c r="M50">
        <v>174</v>
      </c>
      <c r="N50">
        <v>144</v>
      </c>
      <c r="O50">
        <f t="shared" si="1"/>
        <v>482</v>
      </c>
    </row>
    <row r="51" spans="1:7" ht="12.75">
      <c r="A51" t="s">
        <v>56</v>
      </c>
      <c r="B51" t="str">
        <f>U20</f>
        <v>BYE</v>
      </c>
      <c r="G51">
        <f t="shared" si="0"/>
        <v>0</v>
      </c>
    </row>
    <row r="52" spans="11:12" ht="12.75">
      <c r="K52" s="70" t="s">
        <v>35</v>
      </c>
      <c r="L52" s="70"/>
    </row>
    <row r="53" spans="1:7" ht="12.75">
      <c r="A53" t="s">
        <v>32</v>
      </c>
      <c r="B53" t="str">
        <f>U22</f>
        <v>RaeAnne Kalsto</v>
      </c>
      <c r="G53">
        <f t="shared" si="0"/>
        <v>0</v>
      </c>
    </row>
    <row r="54" spans="1:15" ht="12.75">
      <c r="A54" t="s">
        <v>51</v>
      </c>
      <c r="B54" t="str">
        <f>U27</f>
        <v>BYE</v>
      </c>
      <c r="G54">
        <f t="shared" si="0"/>
        <v>0</v>
      </c>
      <c r="I54" s="58" t="str">
        <f>K15</f>
        <v>Joe Mastopietro</v>
      </c>
      <c r="J54" s="58"/>
      <c r="K54" s="58"/>
      <c r="L54">
        <v>135</v>
      </c>
      <c r="M54">
        <v>246</v>
      </c>
      <c r="N54">
        <v>46</v>
      </c>
      <c r="O54">
        <f t="shared" si="1"/>
        <v>427</v>
      </c>
    </row>
    <row r="55" spans="9:15" ht="12.75">
      <c r="I55" s="58" t="str">
        <f>K19</f>
        <v>RaeAnne Kalsto</v>
      </c>
      <c r="J55" s="58"/>
      <c r="K55" s="58"/>
      <c r="L55">
        <v>186</v>
      </c>
      <c r="M55">
        <v>165</v>
      </c>
      <c r="N55">
        <v>144</v>
      </c>
      <c r="O55">
        <f t="shared" si="1"/>
        <v>495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2016-06-05T20:27:23Z</cp:lastPrinted>
  <dcterms:created xsi:type="dcterms:W3CDTF">2010-09-08T14:50:21Z</dcterms:created>
  <dcterms:modified xsi:type="dcterms:W3CDTF">2017-08-06T23:45:20Z</dcterms:modified>
  <cp:category/>
  <cp:version/>
  <cp:contentType/>
  <cp:contentStatus/>
</cp:coreProperties>
</file>