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2nd Rd Boys" sheetId="7" r:id="rId7"/>
    <sheet name="2nd Rd Girls" sheetId="8" r:id="rId8"/>
    <sheet name="2nd Rd Hdcp" sheetId="9" r:id="rId9"/>
    <sheet name="Boys Bracket" sheetId="10" r:id="rId10"/>
    <sheet name="Girls Bracket" sheetId="11" r:id="rId11"/>
    <sheet name="Hdcp Bracket" sheetId="12" r:id="rId12"/>
  </sheets>
  <definedNames/>
  <calcPr fullCalcOnLoad="1"/>
</workbook>
</file>

<file path=xl/sharedStrings.xml><?xml version="1.0" encoding="utf-8"?>
<sst xmlns="http://schemas.openxmlformats.org/spreadsheetml/2006/main" count="478" uniqueCount="222">
  <si>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</si>
  <si>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</si>
  <si>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</si>
  <si>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</si>
  <si>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</si>
  <si>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</si>
  <si>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</si>
  <si>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</si>
  <si>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</si>
  <si>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</si>
  <si>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</si>
  <si>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</si>
  <si>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</si>
  <si>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</si>
  <si>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</si>
  <si>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</si>
  <si>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</si>
  <si>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</si>
  <si>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</si>
  <si>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</si>
  <si>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</si>
  <si>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</si>
  <si>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</si>
  <si>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</si>
  <si>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</si>
  <si>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</si>
  <si>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</si>
  <si>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#4</t>
  </si>
  <si>
    <t>#3</t>
  </si>
  <si>
    <t>#2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</si>
  <si>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</si>
  <si>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</si>
  <si>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</si>
  <si>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</si>
  <si>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</si>
  <si>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</si>
  <si>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</si>
  <si>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</si>
  <si>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</si>
  <si>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</si>
  <si>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</si>
  <si>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</si>
  <si>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</si>
  <si>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>9th</t>
  </si>
  <si>
    <t>High Game</t>
  </si>
  <si>
    <t>Total Brackets</t>
  </si>
  <si>
    <t>U15 Junior Gold</t>
  </si>
  <si>
    <t>U18 Boys Junior Gold</t>
  </si>
  <si>
    <t>U18 Junior Gold Girls</t>
  </si>
  <si>
    <t>Boys Scratch 2nd Round</t>
  </si>
  <si>
    <t>Qual.</t>
  </si>
  <si>
    <t>Girls Scratch 2nd Round</t>
  </si>
  <si>
    <t>Qual</t>
  </si>
  <si>
    <t>Total After 7</t>
  </si>
  <si>
    <t>Total After 8</t>
  </si>
  <si>
    <t>Total After 9</t>
  </si>
  <si>
    <t>Scratch Total</t>
  </si>
  <si>
    <t>Winner</t>
  </si>
  <si>
    <t>Semi Finals</t>
  </si>
  <si>
    <t>Sabre Lanes</t>
  </si>
  <si>
    <t>Sunday January 3, 2021</t>
  </si>
  <si>
    <t>Lane Pattern:</t>
  </si>
  <si>
    <t>Landon Warner</t>
  </si>
  <si>
    <t>Danny Jacobson</t>
  </si>
  <si>
    <t>Logan Waraksa</t>
  </si>
  <si>
    <t>Cole Hietpas</t>
  </si>
  <si>
    <t>Devin DuPrey</t>
  </si>
  <si>
    <t>Nicholas Sternes</t>
  </si>
  <si>
    <t>Toby Dieck</t>
  </si>
  <si>
    <t>Cale Rusch</t>
  </si>
  <si>
    <t>James Stewart</t>
  </si>
  <si>
    <t>Ian Koster</t>
  </si>
  <si>
    <t>Deacan Koback</t>
  </si>
  <si>
    <t>Tyler Brown</t>
  </si>
  <si>
    <t>Cameron Tyler</t>
  </si>
  <si>
    <t>Austin Loichinger</t>
  </si>
  <si>
    <t>Trevor Lange</t>
  </si>
  <si>
    <t>William Dorow</t>
  </si>
  <si>
    <t>Mitchell Stirmel</t>
  </si>
  <si>
    <t>Rory Clark</t>
  </si>
  <si>
    <t>Steven Reigh</t>
  </si>
  <si>
    <t>Dartanion Sellers</t>
  </si>
  <si>
    <t>Xavier Gauthier</t>
  </si>
  <si>
    <t>Brady Lauber</t>
  </si>
  <si>
    <t>Logan Kubasta</t>
  </si>
  <si>
    <t>Luke Winter</t>
  </si>
  <si>
    <t>Vincent Preselnik</t>
  </si>
  <si>
    <t>Nicholas Witte</t>
  </si>
  <si>
    <t>Nicholas Ksobiech</t>
  </si>
  <si>
    <t>Kyle Muth</t>
  </si>
  <si>
    <t>Rylee Schwartz</t>
  </si>
  <si>
    <t>Zach Zoromski</t>
  </si>
  <si>
    <t>Aiden Walter</t>
  </si>
  <si>
    <t>Dylan Smith</t>
  </si>
  <si>
    <t>Jacob Hackbarth</t>
  </si>
  <si>
    <t>Joshua Nier</t>
  </si>
  <si>
    <t>Brenton Peters</t>
  </si>
  <si>
    <t>Carter Wescott</t>
  </si>
  <si>
    <t>Ethan Krause</t>
  </si>
  <si>
    <t>Braden Mallasch</t>
  </si>
  <si>
    <t>Kyle Hintz</t>
  </si>
  <si>
    <t>Mason Peterson</t>
  </si>
  <si>
    <t>Tyler McNutt</t>
  </si>
  <si>
    <t>Andrew Gross</t>
  </si>
  <si>
    <t>Nick DeCesaro</t>
  </si>
  <si>
    <t>Ty Peterson</t>
  </si>
  <si>
    <t>Alex Peglow</t>
  </si>
  <si>
    <t>Otto Meccia</t>
  </si>
  <si>
    <t>Caston Dhuse</t>
  </si>
  <si>
    <t>Sam Strash</t>
  </si>
  <si>
    <t>Lauren Brown</t>
  </si>
  <si>
    <t>Katelyn Holz</t>
  </si>
  <si>
    <t>Kyley Olson</t>
  </si>
  <si>
    <t>Kelsey Olson</t>
  </si>
  <si>
    <t>Taylor Jensen</t>
  </si>
  <si>
    <t>Erica Lohr</t>
  </si>
  <si>
    <t>Brianna Thurston</t>
  </si>
  <si>
    <t>Zoey Darwin</t>
  </si>
  <si>
    <t>Madeline Ksobiech</t>
  </si>
  <si>
    <t>Brianna Thompson</t>
  </si>
  <si>
    <t>Amber Thompson</t>
  </si>
  <si>
    <t>Josie Parr</t>
  </si>
  <si>
    <t>Piper Plautz</t>
  </si>
  <si>
    <t>Jade Oelke</t>
  </si>
  <si>
    <t>Paige Plautz</t>
  </si>
  <si>
    <t>Gina Klamik</t>
  </si>
  <si>
    <t>Carlene Beyer</t>
  </si>
  <si>
    <t>Samantha Knab</t>
  </si>
  <si>
    <t>Lindy Dhuse</t>
  </si>
  <si>
    <t>Brystal Beyer</t>
  </si>
  <si>
    <t>Kellijo Kirsch</t>
  </si>
  <si>
    <t>Josh Opiola</t>
  </si>
  <si>
    <t>Kathryn Kirsch</t>
  </si>
  <si>
    <t>Cruz Masias</t>
  </si>
  <si>
    <t>Mitchel Potter</t>
  </si>
  <si>
    <t>Alec Potter</t>
  </si>
  <si>
    <t>Christopher Boldt</t>
  </si>
  <si>
    <t>Dylan Boldt</t>
  </si>
  <si>
    <t>Siena Shearer</t>
  </si>
  <si>
    <t>Alex Farrell</t>
  </si>
  <si>
    <t>Dayden Koback</t>
  </si>
  <si>
    <t>Nathaniel Boss</t>
  </si>
  <si>
    <t>Jami Donnelly</t>
  </si>
  <si>
    <t>Spencer Lange</t>
  </si>
  <si>
    <t>Pierce Gauthier</t>
  </si>
  <si>
    <t>Riley Egnoski</t>
  </si>
  <si>
    <t>Jack Winter</t>
  </si>
  <si>
    <t>Joshua Renner</t>
  </si>
  <si>
    <t>Brandon Humphrey</t>
  </si>
  <si>
    <t>Devin McKiski</t>
  </si>
  <si>
    <t>Peyton Smith</t>
  </si>
  <si>
    <t>Angela Steinke</t>
  </si>
  <si>
    <t>Mackenzie Krause</t>
  </si>
  <si>
    <t>Ryan King</t>
  </si>
  <si>
    <t>Jasmine Madden</t>
  </si>
  <si>
    <t>Cody Gevers</t>
  </si>
  <si>
    <t>Maeghan Herbst</t>
  </si>
  <si>
    <t>Grayson Brown</t>
  </si>
  <si>
    <t>Damien Trepanier</t>
  </si>
  <si>
    <t>Joshua Oliveira</t>
  </si>
  <si>
    <t>Alexis Simonet</t>
  </si>
  <si>
    <t>Kyler Simonet</t>
  </si>
  <si>
    <t>Anthony Swanson</t>
  </si>
  <si>
    <t>Gina Scichowski</t>
  </si>
  <si>
    <t>Kelsey Jaeger</t>
  </si>
  <si>
    <t>Kasey Hughes</t>
  </si>
  <si>
    <t>Kaitlin Herman</t>
  </si>
  <si>
    <t>Caitlyn Waraksa</t>
  </si>
  <si>
    <t>Anna Callan</t>
  </si>
  <si>
    <t>Collin Krachey</t>
  </si>
  <si>
    <t>Sam Moore</t>
  </si>
  <si>
    <t>Rory Stubler</t>
  </si>
  <si>
    <t>Justin Gmach</t>
  </si>
  <si>
    <t>Mitchell Hanousek</t>
  </si>
  <si>
    <t>Emily Zoromski</t>
  </si>
  <si>
    <t>6th</t>
  </si>
  <si>
    <t>7th</t>
  </si>
  <si>
    <t>8th</t>
  </si>
  <si>
    <t>10th</t>
  </si>
  <si>
    <t>11th</t>
  </si>
  <si>
    <t>12th</t>
  </si>
  <si>
    <t>13th</t>
  </si>
  <si>
    <t>14th</t>
  </si>
  <si>
    <t>11B</t>
  </si>
  <si>
    <t>7B</t>
  </si>
  <si>
    <t>5B</t>
  </si>
  <si>
    <t>13B</t>
  </si>
  <si>
    <t>15B</t>
  </si>
  <si>
    <t>3B</t>
  </si>
  <si>
    <t>16D</t>
  </si>
  <si>
    <t>4D</t>
  </si>
  <si>
    <t>6D</t>
  </si>
  <si>
    <t>12C</t>
  </si>
  <si>
    <t>8C</t>
  </si>
  <si>
    <t>6C</t>
  </si>
  <si>
    <t>14C</t>
  </si>
  <si>
    <t>4C</t>
  </si>
  <si>
    <t>7A</t>
  </si>
  <si>
    <t>11A</t>
  </si>
  <si>
    <t>5A</t>
  </si>
  <si>
    <t>3A</t>
  </si>
  <si>
    <t>13A</t>
  </si>
  <si>
    <t>15A</t>
  </si>
  <si>
    <t>16C</t>
  </si>
  <si>
    <t>17B</t>
  </si>
  <si>
    <t>19B</t>
  </si>
  <si>
    <t>20D</t>
  </si>
  <si>
    <t>18D</t>
  </si>
  <si>
    <t>8D</t>
  </si>
  <si>
    <t>18C</t>
  </si>
  <si>
    <t>17A</t>
  </si>
  <si>
    <t>19A</t>
  </si>
  <si>
    <t>20C</t>
  </si>
  <si>
    <t>N/S</t>
  </si>
  <si>
    <t>Lanes: 7 - 8</t>
  </si>
  <si>
    <t>Lanes:  15 - 16</t>
  </si>
  <si>
    <t>Lanes: 3 - 4</t>
  </si>
  <si>
    <t>Lanes: 11 - 12</t>
  </si>
  <si>
    <t>Lanes:  3 - 4</t>
  </si>
  <si>
    <t>Lanes: 13 - 14</t>
  </si>
  <si>
    <t>Lanes:  5 - 6</t>
  </si>
  <si>
    <t>Vincent Preselink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</si>
</sst>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1" fillId="16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40" fontId="3" fillId="0" borderId="22" xfId="0" applyNumberFormat="1" applyFont="1" applyBorder="1" applyAlignment="1">
      <alignment/>
    </xf>
    <xf numFmtId="0" fontId="3" fillId="1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PageLayoutView="0" workbookViewId="0" topLeftCell="A8">
      <selection activeCell="C28" sqref="C28:E28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4" t="s">
        <v>31</v>
      </c>
      <c r="B1" s="64"/>
      <c r="C1" s="64"/>
      <c r="D1" s="64"/>
      <c r="E1" s="64"/>
      <c r="F1" s="64"/>
      <c r="G1" s="64"/>
      <c r="H1" s="65"/>
      <c r="I1" s="66"/>
    </row>
    <row r="3" spans="1:9" s="39" customFormat="1" ht="15.75">
      <c r="A3" s="67" t="s">
        <v>59</v>
      </c>
      <c r="B3" s="62"/>
      <c r="C3" s="62"/>
      <c r="D3" s="62"/>
      <c r="E3" s="62"/>
      <c r="F3" s="62"/>
      <c r="G3" s="62"/>
      <c r="H3" s="62"/>
      <c r="I3" s="66"/>
    </row>
    <row r="4" spans="1:9" s="39" customFormat="1" ht="15.75">
      <c r="A4" s="68" t="s">
        <v>60</v>
      </c>
      <c r="B4" s="62"/>
      <c r="C4" s="62"/>
      <c r="D4" s="62"/>
      <c r="E4" s="62"/>
      <c r="F4" s="62"/>
      <c r="G4" s="62"/>
      <c r="H4" s="62"/>
      <c r="I4" s="66"/>
    </row>
    <row r="5" spans="1:9" s="39" customFormat="1" ht="15.75">
      <c r="A5" s="68" t="s">
        <v>61</v>
      </c>
      <c r="B5" s="62"/>
      <c r="C5" s="62"/>
      <c r="D5" s="62"/>
      <c r="E5" s="62"/>
      <c r="F5" s="62"/>
      <c r="G5" s="62"/>
      <c r="H5" s="62"/>
      <c r="I5" s="66"/>
    </row>
    <row r="7" spans="1:7" ht="16.5">
      <c r="A7" s="38" t="s">
        <v>32</v>
      </c>
      <c r="B7" s="39"/>
      <c r="C7" s="39"/>
      <c r="D7" s="39"/>
      <c r="E7" s="39"/>
      <c r="F7" s="40"/>
      <c r="G7" s="39"/>
    </row>
    <row r="8" spans="2:6" ht="15.75">
      <c r="B8" s="39" t="s">
        <v>33</v>
      </c>
      <c r="C8" s="62" t="s">
        <v>67</v>
      </c>
      <c r="D8" s="62"/>
      <c r="E8" s="62"/>
      <c r="F8" s="41">
        <v>500</v>
      </c>
    </row>
    <row r="9" spans="2:6" ht="15.75">
      <c r="B9" s="39" t="s">
        <v>34</v>
      </c>
      <c r="C9" s="62" t="s">
        <v>66</v>
      </c>
      <c r="D9" s="62"/>
      <c r="E9" s="62"/>
      <c r="F9" s="41">
        <v>225</v>
      </c>
    </row>
    <row r="10" spans="2:6" ht="15.75">
      <c r="B10" s="39" t="s">
        <v>35</v>
      </c>
      <c r="C10" s="62" t="s">
        <v>81</v>
      </c>
      <c r="D10" s="62"/>
      <c r="E10" s="62"/>
      <c r="F10" s="41">
        <v>125</v>
      </c>
    </row>
    <row r="11" spans="2:6" ht="15.75">
      <c r="B11" s="39" t="s">
        <v>35</v>
      </c>
      <c r="C11" s="62" t="s">
        <v>69</v>
      </c>
      <c r="D11" s="62"/>
      <c r="E11" s="62"/>
      <c r="F11" s="41">
        <v>125</v>
      </c>
    </row>
    <row r="12" spans="2:6" ht="15.75">
      <c r="B12" s="39" t="s">
        <v>42</v>
      </c>
      <c r="C12" s="62" t="s">
        <v>74</v>
      </c>
      <c r="D12" s="62"/>
      <c r="E12" s="62"/>
      <c r="F12" s="41">
        <v>100</v>
      </c>
    </row>
    <row r="13" spans="2:6" ht="15.75">
      <c r="B13" s="39" t="s">
        <v>175</v>
      </c>
      <c r="C13" s="62" t="s">
        <v>89</v>
      </c>
      <c r="D13" s="62"/>
      <c r="E13" s="62"/>
      <c r="F13" s="41">
        <v>95</v>
      </c>
    </row>
    <row r="14" spans="2:6" ht="15.75">
      <c r="B14" s="39" t="s">
        <v>176</v>
      </c>
      <c r="C14" s="62" t="s">
        <v>82</v>
      </c>
      <c r="D14" s="62"/>
      <c r="E14" s="62"/>
      <c r="F14" s="41">
        <v>90</v>
      </c>
    </row>
    <row r="15" spans="2:6" ht="15.75">
      <c r="B15" s="39" t="s">
        <v>177</v>
      </c>
      <c r="C15" s="62" t="s">
        <v>109</v>
      </c>
      <c r="D15" s="62"/>
      <c r="E15" s="62"/>
      <c r="F15" s="41">
        <v>85</v>
      </c>
    </row>
    <row r="16" spans="2:6" ht="15.75">
      <c r="B16" s="39" t="s">
        <v>43</v>
      </c>
      <c r="C16" s="62" t="s">
        <v>101</v>
      </c>
      <c r="D16" s="62"/>
      <c r="E16" s="62"/>
      <c r="F16" s="41">
        <v>80</v>
      </c>
    </row>
    <row r="17" spans="2:6" ht="15.75">
      <c r="B17" s="39" t="s">
        <v>178</v>
      </c>
      <c r="C17" s="62" t="s">
        <v>77</v>
      </c>
      <c r="D17" s="62"/>
      <c r="E17" s="62"/>
      <c r="F17" s="41">
        <v>75</v>
      </c>
    </row>
    <row r="18" spans="2:6" ht="15.75">
      <c r="B18" s="39" t="s">
        <v>179</v>
      </c>
      <c r="C18" s="62" t="s">
        <v>105</v>
      </c>
      <c r="D18" s="62"/>
      <c r="E18" s="62"/>
      <c r="F18" s="41">
        <v>70</v>
      </c>
    </row>
    <row r="19" spans="2:6" ht="15.75">
      <c r="B19" s="39" t="s">
        <v>180</v>
      </c>
      <c r="C19" s="62" t="s">
        <v>79</v>
      </c>
      <c r="D19" s="62"/>
      <c r="E19" s="62"/>
      <c r="F19" s="41">
        <v>65</v>
      </c>
    </row>
    <row r="20" spans="2:6" ht="15.75">
      <c r="B20" s="39" t="s">
        <v>181</v>
      </c>
      <c r="C20" s="44" t="s">
        <v>106</v>
      </c>
      <c r="D20" s="44"/>
      <c r="E20" s="44"/>
      <c r="F20" s="41">
        <v>60</v>
      </c>
    </row>
    <row r="21" spans="2:6" ht="15.75">
      <c r="B21" s="39" t="s">
        <v>182</v>
      </c>
      <c r="C21" s="44" t="s">
        <v>221</v>
      </c>
      <c r="D21" s="44"/>
      <c r="E21" s="44"/>
      <c r="F21" s="41">
        <v>55</v>
      </c>
    </row>
    <row r="23" spans="2:6" ht="15.75">
      <c r="B23" s="39" t="s">
        <v>36</v>
      </c>
      <c r="F23" s="42">
        <f>SUM(F8:F21)</f>
        <v>1750</v>
      </c>
    </row>
    <row r="25" spans="1:6" ht="16.5">
      <c r="A25" s="38" t="s">
        <v>37</v>
      </c>
      <c r="B25" s="39"/>
      <c r="C25" s="39"/>
      <c r="D25" s="39"/>
      <c r="E25" s="39"/>
      <c r="F25" s="40"/>
    </row>
    <row r="26" spans="2:6" ht="15.75">
      <c r="B26" s="39" t="s">
        <v>33</v>
      </c>
      <c r="C26" s="62" t="s">
        <v>168</v>
      </c>
      <c r="D26" s="62"/>
      <c r="E26" s="62"/>
      <c r="F26" s="41">
        <v>275</v>
      </c>
    </row>
    <row r="27" spans="2:6" ht="15.75">
      <c r="B27" s="39" t="s">
        <v>34</v>
      </c>
      <c r="C27" s="62" t="s">
        <v>126</v>
      </c>
      <c r="D27" s="62"/>
      <c r="E27" s="62"/>
      <c r="F27" s="41">
        <v>135</v>
      </c>
    </row>
    <row r="28" spans="2:6" ht="15.75">
      <c r="B28" s="39" t="s">
        <v>35</v>
      </c>
      <c r="C28" s="62" t="s">
        <v>164</v>
      </c>
      <c r="D28" s="62"/>
      <c r="E28" s="62"/>
      <c r="F28" s="41">
        <v>90</v>
      </c>
    </row>
    <row r="29" spans="2:6" ht="15.75">
      <c r="B29" s="39" t="s">
        <v>35</v>
      </c>
      <c r="C29" s="62" t="s">
        <v>127</v>
      </c>
      <c r="D29" s="62"/>
      <c r="E29" s="62"/>
      <c r="F29" s="41">
        <v>90</v>
      </c>
    </row>
    <row r="30" spans="2:6" ht="15.75">
      <c r="B30" s="39" t="s">
        <v>42</v>
      </c>
      <c r="C30" s="62" t="s">
        <v>114</v>
      </c>
      <c r="D30" s="62"/>
      <c r="E30" s="62"/>
      <c r="F30" s="41">
        <v>60</v>
      </c>
    </row>
    <row r="31" spans="2:6" ht="15.75">
      <c r="B31" s="39" t="s">
        <v>175</v>
      </c>
      <c r="C31" s="62" t="s">
        <v>115</v>
      </c>
      <c r="D31" s="62"/>
      <c r="E31" s="62"/>
      <c r="F31" s="41">
        <v>55</v>
      </c>
    </row>
    <row r="33" spans="2:6" ht="15.75">
      <c r="B33" s="39" t="s">
        <v>36</v>
      </c>
      <c r="F33" s="42">
        <f>SUM(F26:F31)</f>
        <v>705</v>
      </c>
    </row>
    <row r="34" spans="1:6" ht="15.75">
      <c r="A34" s="39"/>
      <c r="B34" s="39"/>
      <c r="C34" s="39"/>
      <c r="D34" s="39"/>
      <c r="E34" s="39"/>
      <c r="F34" s="39"/>
    </row>
    <row r="35" spans="1:6" ht="16.5">
      <c r="A35" s="38" t="s">
        <v>38</v>
      </c>
      <c r="B35" s="39"/>
      <c r="C35" s="39"/>
      <c r="D35" s="39"/>
      <c r="E35" s="39"/>
      <c r="F35" s="41"/>
    </row>
    <row r="36" spans="1:6" ht="15.75">
      <c r="A36" s="39"/>
      <c r="B36" s="39" t="s">
        <v>33</v>
      </c>
      <c r="C36" s="62" t="s">
        <v>162</v>
      </c>
      <c r="D36" s="62"/>
      <c r="E36" s="62"/>
      <c r="F36" s="41">
        <v>400</v>
      </c>
    </row>
    <row r="37" spans="1:6" ht="15.75">
      <c r="A37" s="39"/>
      <c r="B37" s="39" t="s">
        <v>34</v>
      </c>
      <c r="C37" s="62" t="s">
        <v>135</v>
      </c>
      <c r="D37" s="62"/>
      <c r="E37" s="62"/>
      <c r="F37" s="41">
        <v>215</v>
      </c>
    </row>
    <row r="38" spans="1:6" ht="15.75">
      <c r="A38" s="39"/>
      <c r="B38" s="39" t="s">
        <v>35</v>
      </c>
      <c r="C38" s="62" t="s">
        <v>150</v>
      </c>
      <c r="D38" s="62"/>
      <c r="E38" s="62"/>
      <c r="F38" s="41">
        <v>130</v>
      </c>
    </row>
    <row r="39" spans="1:6" ht="15.75">
      <c r="A39" s="39"/>
      <c r="B39" s="39" t="s">
        <v>35</v>
      </c>
      <c r="C39" s="62" t="s">
        <v>140</v>
      </c>
      <c r="D39" s="62"/>
      <c r="E39" s="62"/>
      <c r="F39" s="41">
        <v>130</v>
      </c>
    </row>
    <row r="40" spans="1:6" ht="15.75">
      <c r="A40" s="39"/>
      <c r="B40" s="39" t="s">
        <v>42</v>
      </c>
      <c r="C40" s="62" t="s">
        <v>131</v>
      </c>
      <c r="D40" s="62"/>
      <c r="E40" s="62"/>
      <c r="F40" s="41">
        <v>90</v>
      </c>
    </row>
    <row r="41" spans="1:6" ht="15.75">
      <c r="A41" s="39"/>
      <c r="B41" s="39" t="s">
        <v>175</v>
      </c>
      <c r="C41" s="62" t="s">
        <v>134</v>
      </c>
      <c r="D41" s="62"/>
      <c r="E41" s="62"/>
      <c r="F41" s="41">
        <v>85</v>
      </c>
    </row>
    <row r="42" spans="1:6" ht="15.75">
      <c r="A42" s="39"/>
      <c r="B42" s="39" t="s">
        <v>176</v>
      </c>
      <c r="C42" s="62" t="s">
        <v>163</v>
      </c>
      <c r="D42" s="62"/>
      <c r="E42" s="62"/>
      <c r="F42" s="41">
        <v>80</v>
      </c>
    </row>
    <row r="43" spans="1:6" ht="15.75">
      <c r="A43" s="39"/>
      <c r="B43" s="39" t="s">
        <v>177</v>
      </c>
      <c r="C43" s="62" t="s">
        <v>155</v>
      </c>
      <c r="D43" s="62"/>
      <c r="E43" s="62"/>
      <c r="F43" s="41">
        <v>75</v>
      </c>
    </row>
    <row r="44" spans="1:6" ht="15.75">
      <c r="A44" s="39"/>
      <c r="B44" s="39" t="s">
        <v>43</v>
      </c>
      <c r="C44" s="44" t="s">
        <v>174</v>
      </c>
      <c r="D44" s="44"/>
      <c r="E44" s="44"/>
      <c r="F44" s="41">
        <v>70</v>
      </c>
    </row>
    <row r="45" spans="1:6" ht="15.75">
      <c r="A45" s="39"/>
      <c r="B45" s="39" t="s">
        <v>178</v>
      </c>
      <c r="C45" s="44" t="s">
        <v>160</v>
      </c>
      <c r="D45" s="44"/>
      <c r="E45" s="44"/>
      <c r="F45" s="41">
        <v>65</v>
      </c>
    </row>
    <row r="46" spans="1:6" ht="15.75">
      <c r="A46" s="39"/>
      <c r="B46" s="39"/>
      <c r="C46" s="39"/>
      <c r="D46" s="39"/>
      <c r="E46" s="39"/>
      <c r="F46" s="39"/>
    </row>
    <row r="47" spans="1:6" ht="15.75">
      <c r="A47" s="39"/>
      <c r="B47" s="39" t="s">
        <v>36</v>
      </c>
      <c r="C47" s="39"/>
      <c r="D47" s="39"/>
      <c r="E47" s="39"/>
      <c r="F47" s="42">
        <f>SUM(F36:F46)</f>
        <v>1340</v>
      </c>
    </row>
    <row r="48" spans="1:6" ht="15.75">
      <c r="A48" s="39"/>
      <c r="B48" s="39"/>
      <c r="C48" s="39"/>
      <c r="D48" s="39"/>
      <c r="E48" s="39"/>
      <c r="F48" s="39"/>
    </row>
    <row r="49" spans="1:6" ht="15.75">
      <c r="A49" s="39"/>
      <c r="B49" s="39"/>
      <c r="C49" s="39"/>
      <c r="D49" s="39"/>
      <c r="E49" s="39"/>
      <c r="F49" s="39"/>
    </row>
    <row r="50" spans="1:6" ht="16.5">
      <c r="A50" s="38" t="s">
        <v>39</v>
      </c>
      <c r="B50" s="39"/>
      <c r="C50" s="39"/>
      <c r="D50" s="39"/>
      <c r="E50" s="39"/>
      <c r="F50" s="39"/>
    </row>
    <row r="51" spans="1:7" ht="15.75">
      <c r="A51" s="39"/>
      <c r="B51" s="62" t="s">
        <v>140</v>
      </c>
      <c r="C51" s="62"/>
      <c r="D51" s="62"/>
      <c r="E51" s="62" t="s">
        <v>170</v>
      </c>
      <c r="F51" s="66"/>
      <c r="G51" s="66"/>
    </row>
    <row r="52" spans="1:7" ht="15.75">
      <c r="A52" s="39"/>
      <c r="B52" s="62" t="s">
        <v>137</v>
      </c>
      <c r="C52" s="62"/>
      <c r="D52" s="62"/>
      <c r="E52" s="62" t="s">
        <v>151</v>
      </c>
      <c r="F52" s="66"/>
      <c r="G52" s="66"/>
    </row>
    <row r="53" spans="1:7" ht="15.75">
      <c r="A53" s="39"/>
      <c r="B53" s="62" t="s">
        <v>118</v>
      </c>
      <c r="C53" s="62"/>
      <c r="D53" s="62"/>
      <c r="E53" s="62" t="s">
        <v>74</v>
      </c>
      <c r="F53" s="66"/>
      <c r="G53" s="66"/>
    </row>
    <row r="54" spans="1:7" ht="15.75">
      <c r="A54" s="39"/>
      <c r="B54" s="62" t="s">
        <v>82</v>
      </c>
      <c r="C54" s="62"/>
      <c r="D54" s="62"/>
      <c r="E54" s="62"/>
      <c r="F54" s="66"/>
      <c r="G54" s="66"/>
    </row>
    <row r="55" spans="1:6" ht="15.75">
      <c r="A55" s="39"/>
      <c r="B55" s="39"/>
      <c r="C55" s="39"/>
      <c r="D55" s="39"/>
      <c r="E55" s="39"/>
      <c r="F55" s="39"/>
    </row>
    <row r="56" spans="1:6" ht="15.75">
      <c r="A56" s="39"/>
      <c r="B56" s="39"/>
      <c r="C56" s="39"/>
      <c r="D56" s="39"/>
      <c r="E56" s="39"/>
      <c r="F56" s="39"/>
    </row>
    <row r="57" spans="1:4" s="39" customFormat="1" ht="16.5">
      <c r="A57" s="38" t="s">
        <v>41</v>
      </c>
      <c r="D57" s="38"/>
    </row>
    <row r="58" spans="1:6" s="39" customFormat="1" ht="15.75">
      <c r="A58" s="62" t="s">
        <v>104</v>
      </c>
      <c r="B58" s="66"/>
      <c r="C58" s="44">
        <v>70</v>
      </c>
      <c r="D58" s="62" t="s">
        <v>106</v>
      </c>
      <c r="E58" s="62"/>
      <c r="F58" s="39">
        <v>50</v>
      </c>
    </row>
    <row r="59" spans="1:6" s="39" customFormat="1" ht="15.75">
      <c r="A59" s="62" t="s">
        <v>63</v>
      </c>
      <c r="B59" s="66"/>
      <c r="C59" s="44">
        <v>10</v>
      </c>
      <c r="D59" s="62" t="s">
        <v>105</v>
      </c>
      <c r="E59" s="62"/>
      <c r="F59" s="39">
        <v>55</v>
      </c>
    </row>
    <row r="60" spans="1:6" s="39" customFormat="1" ht="15.75">
      <c r="A60" s="62" t="s">
        <v>98</v>
      </c>
      <c r="B60" s="66"/>
      <c r="C60" s="44">
        <v>10</v>
      </c>
      <c r="D60" s="62" t="s">
        <v>81</v>
      </c>
      <c r="E60" s="62"/>
      <c r="F60" s="39">
        <v>20</v>
      </c>
    </row>
    <row r="61" spans="1:6" s="39" customFormat="1" ht="15.75">
      <c r="A61" s="62" t="s">
        <v>83</v>
      </c>
      <c r="B61" s="63"/>
      <c r="C61" s="44">
        <v>10</v>
      </c>
      <c r="D61" s="62" t="s">
        <v>109</v>
      </c>
      <c r="E61" s="62"/>
      <c r="F61" s="39">
        <v>30</v>
      </c>
    </row>
    <row r="62" spans="1:6" s="39" customFormat="1" ht="15.75">
      <c r="A62" s="62" t="s">
        <v>102</v>
      </c>
      <c r="B62" s="63"/>
      <c r="C62" s="44">
        <v>30</v>
      </c>
      <c r="D62" s="62" t="s">
        <v>64</v>
      </c>
      <c r="E62" s="62"/>
      <c r="F62" s="39">
        <v>30</v>
      </c>
    </row>
    <row r="63" spans="1:6" s="39" customFormat="1" ht="15.75">
      <c r="A63" s="62" t="s">
        <v>123</v>
      </c>
      <c r="B63" s="63"/>
      <c r="C63" s="44">
        <v>40</v>
      </c>
      <c r="D63" s="62" t="s">
        <v>45</v>
      </c>
      <c r="E63" s="62"/>
      <c r="F63" s="39">
        <f>SUM(C58:C63)+SUM(F58:F62)</f>
        <v>355</v>
      </c>
    </row>
    <row r="64" s="39" customFormat="1" ht="15.75"/>
    <row r="65" spans="1:6" ht="18">
      <c r="A65" s="38" t="s">
        <v>40</v>
      </c>
      <c r="F65" s="43">
        <f>F47+F33+F23+F63</f>
        <v>4150</v>
      </c>
    </row>
  </sheetData>
  <sheetProtection/>
  <mergeCells count="50">
    <mergeCell ref="A63:B63"/>
    <mergeCell ref="C29:E29"/>
    <mergeCell ref="C30:E30"/>
    <mergeCell ref="C39:E39"/>
    <mergeCell ref="C40:E40"/>
    <mergeCell ref="E54:G54"/>
    <mergeCell ref="D59:E59"/>
    <mergeCell ref="C15:E15"/>
    <mergeCell ref="D62:E62"/>
    <mergeCell ref="C36:E36"/>
    <mergeCell ref="C42:E42"/>
    <mergeCell ref="C31:E31"/>
    <mergeCell ref="D61:E61"/>
    <mergeCell ref="C11:E11"/>
    <mergeCell ref="C12:E12"/>
    <mergeCell ref="C13:E13"/>
    <mergeCell ref="C28:E28"/>
    <mergeCell ref="D58:E58"/>
    <mergeCell ref="C16:E16"/>
    <mergeCell ref="C17:E17"/>
    <mergeCell ref="B54:D54"/>
    <mergeCell ref="C14:E14"/>
    <mergeCell ref="C37:E37"/>
    <mergeCell ref="A60:B60"/>
    <mergeCell ref="D63:E63"/>
    <mergeCell ref="C9:E9"/>
    <mergeCell ref="C18:E18"/>
    <mergeCell ref="C19:E19"/>
    <mergeCell ref="C27:E27"/>
    <mergeCell ref="C10:E10"/>
    <mergeCell ref="C43:E43"/>
    <mergeCell ref="D60:E60"/>
    <mergeCell ref="C38:E38"/>
    <mergeCell ref="C41:E41"/>
    <mergeCell ref="E52:G52"/>
    <mergeCell ref="E53:G53"/>
    <mergeCell ref="B51:D51"/>
    <mergeCell ref="B52:D52"/>
    <mergeCell ref="B53:D53"/>
    <mergeCell ref="E51:G51"/>
    <mergeCell ref="A62:B62"/>
    <mergeCell ref="A1:I1"/>
    <mergeCell ref="A3:I3"/>
    <mergeCell ref="A5:I5"/>
    <mergeCell ref="C8:E8"/>
    <mergeCell ref="C26:E26"/>
    <mergeCell ref="A58:B58"/>
    <mergeCell ref="A59:B59"/>
    <mergeCell ref="A4:I4"/>
    <mergeCell ref="A61:B61"/>
  </mergeCells>
  <printOptions horizontalCentered="1"/>
  <pageMargins left="0.75" right="0.75" top="1" bottom="1" header="0.5" footer="0.5"/>
  <pageSetup fitToHeight="1" fitToWidth="1" horizontalDpi="600" verticalDpi="600" orientation="portrait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76" t="str">
        <f>'2nd Rd Boys'!B5</f>
        <v>Nicholas Sternes</v>
      </c>
      <c r="C2" s="76"/>
      <c r="D2" s="34">
        <v>259</v>
      </c>
    </row>
    <row r="3" spans="1:4" ht="12.75">
      <c r="A3" s="35"/>
      <c r="B3" s="35"/>
      <c r="C3" s="35"/>
      <c r="D3" s="30"/>
    </row>
    <row r="4" spans="1:7" ht="12.75">
      <c r="A4" s="84" t="s">
        <v>214</v>
      </c>
      <c r="B4" s="77"/>
      <c r="C4" s="77"/>
      <c r="D4" s="31"/>
      <c r="E4" s="82" t="s">
        <v>67</v>
      </c>
      <c r="F4" s="76"/>
      <c r="G4" s="29">
        <v>171</v>
      </c>
    </row>
    <row r="5" spans="1:7" ht="12.75">
      <c r="A5" s="33"/>
      <c r="B5" s="33"/>
      <c r="C5" s="33"/>
      <c r="D5" s="31"/>
      <c r="G5" s="30"/>
    </row>
    <row r="6" spans="1:7" ht="12.75">
      <c r="A6" s="61" t="s">
        <v>27</v>
      </c>
      <c r="B6" s="76" t="str">
        <f>'2nd Rd Boys'!B8</f>
        <v>Dartanion Sellers</v>
      </c>
      <c r="C6" s="76"/>
      <c r="D6" s="36">
        <v>188</v>
      </c>
      <c r="G6" s="31"/>
    </row>
    <row r="7" ht="12.75">
      <c r="G7" s="31"/>
    </row>
    <row r="8" spans="5:10" ht="12.75">
      <c r="E8" s="63" t="s">
        <v>216</v>
      </c>
      <c r="F8" s="66"/>
      <c r="G8" s="31"/>
      <c r="H8" s="78" t="s">
        <v>67</v>
      </c>
      <c r="I8" s="79"/>
      <c r="J8" s="79"/>
    </row>
    <row r="9" spans="1:7" ht="12.75">
      <c r="A9" s="61" t="s">
        <v>29</v>
      </c>
      <c r="B9" s="76" t="str">
        <f>'2nd Rd Boys'!B6</f>
        <v>Cale Rusch</v>
      </c>
      <c r="C9" s="76"/>
      <c r="D9" s="34">
        <v>202</v>
      </c>
      <c r="G9" s="31"/>
    </row>
    <row r="10" spans="1:9" ht="12.75">
      <c r="A10" s="35"/>
      <c r="B10" s="35"/>
      <c r="C10" s="35"/>
      <c r="D10" s="30"/>
      <c r="G10" s="31"/>
      <c r="I10" s="45" t="s">
        <v>57</v>
      </c>
    </row>
    <row r="11" spans="1:7" ht="12.75">
      <c r="A11" s="84" t="s">
        <v>215</v>
      </c>
      <c r="B11" s="77"/>
      <c r="C11" s="77"/>
      <c r="D11" s="31"/>
      <c r="E11" s="82" t="s">
        <v>66</v>
      </c>
      <c r="F11" s="76"/>
      <c r="G11" s="32">
        <v>168</v>
      </c>
    </row>
    <row r="12" spans="1:4" ht="12.75">
      <c r="A12" s="33"/>
      <c r="B12" s="33"/>
      <c r="C12" s="33"/>
      <c r="D12" s="31"/>
    </row>
    <row r="13" spans="1:4" ht="12.75">
      <c r="A13" s="61" t="s">
        <v>28</v>
      </c>
      <c r="B13" s="76" t="str">
        <f>'2nd Rd Boys'!B7</f>
        <v>Devin DuPrey</v>
      </c>
      <c r="C13" s="76"/>
      <c r="D13" s="36">
        <v>207</v>
      </c>
    </row>
  </sheetData>
  <sheetProtection/>
  <mergeCells count="10">
    <mergeCell ref="B13:C13"/>
    <mergeCell ref="A4:C4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76" t="str">
        <f>'2nd Rd Girls'!B5</f>
        <v>Samantha Knab</v>
      </c>
      <c r="C2" s="76"/>
      <c r="D2" s="34">
        <v>211</v>
      </c>
    </row>
    <row r="3" spans="1:4" ht="12.75">
      <c r="A3" s="35"/>
      <c r="B3" s="35"/>
      <c r="C3" s="35"/>
      <c r="D3" s="30"/>
    </row>
    <row r="4" spans="1:7" ht="12.75">
      <c r="A4" s="84" t="s">
        <v>217</v>
      </c>
      <c r="B4" s="77"/>
      <c r="C4" s="77"/>
      <c r="D4" s="31"/>
      <c r="E4" s="82" t="s">
        <v>126</v>
      </c>
      <c r="F4" s="76"/>
      <c r="G4" s="29">
        <v>219</v>
      </c>
    </row>
    <row r="5" spans="1:7" ht="12.75">
      <c r="A5" s="33"/>
      <c r="B5" s="33"/>
      <c r="C5" s="33"/>
      <c r="D5" s="31"/>
      <c r="G5" s="30"/>
    </row>
    <row r="6" spans="1:7" ht="12.75">
      <c r="A6" s="61" t="s">
        <v>27</v>
      </c>
      <c r="B6" s="76" t="str">
        <f>'2nd Rd Girls'!B8</f>
        <v>Carlene Beyer</v>
      </c>
      <c r="C6" s="76"/>
      <c r="D6" s="36">
        <v>269</v>
      </c>
      <c r="G6" s="31"/>
    </row>
    <row r="7" ht="12.75">
      <c r="G7" s="31"/>
    </row>
    <row r="8" spans="5:10" ht="12.75">
      <c r="E8" s="63" t="s">
        <v>214</v>
      </c>
      <c r="F8" s="66"/>
      <c r="G8" s="31"/>
      <c r="H8" s="78" t="s">
        <v>168</v>
      </c>
      <c r="I8" s="81"/>
      <c r="J8" s="81"/>
    </row>
    <row r="9" spans="1:7" ht="12.75">
      <c r="A9" s="61" t="s">
        <v>29</v>
      </c>
      <c r="B9" s="76" t="str">
        <f>'2nd Rd Girls'!B6</f>
        <v>Anna Callan</v>
      </c>
      <c r="C9" s="76"/>
      <c r="D9" s="34">
        <v>215</v>
      </c>
      <c r="G9" s="31"/>
    </row>
    <row r="10" spans="1:9" ht="12.75">
      <c r="A10" s="35"/>
      <c r="B10" s="35"/>
      <c r="C10" s="35"/>
      <c r="D10" s="30"/>
      <c r="G10" s="31"/>
      <c r="I10" s="45" t="s">
        <v>57</v>
      </c>
    </row>
    <row r="11" spans="1:7" ht="12.75">
      <c r="A11" s="84" t="s">
        <v>218</v>
      </c>
      <c r="B11" s="77"/>
      <c r="C11" s="77"/>
      <c r="D11" s="31"/>
      <c r="E11" s="82" t="s">
        <v>168</v>
      </c>
      <c r="F11" s="76"/>
      <c r="G11" s="32">
        <v>257</v>
      </c>
    </row>
    <row r="12" spans="1:4" ht="12.75">
      <c r="A12" s="33"/>
      <c r="B12" s="33"/>
      <c r="C12" s="33"/>
      <c r="D12" s="31"/>
    </row>
    <row r="13" spans="1:4" ht="12.75">
      <c r="A13" s="61" t="s">
        <v>28</v>
      </c>
      <c r="B13" s="76" t="str">
        <f>'2nd Rd Girls'!B7</f>
        <v>Kelsey Jaeger</v>
      </c>
      <c r="C13" s="76"/>
      <c r="D13" s="36">
        <v>212</v>
      </c>
    </row>
  </sheetData>
  <sheetProtection/>
  <mergeCells count="10">
    <mergeCell ref="B13:C13"/>
    <mergeCell ref="E8:F8"/>
    <mergeCell ref="A4:C4"/>
    <mergeCell ref="H8:J8"/>
    <mergeCell ref="B2:C2"/>
    <mergeCell ref="B6:C6"/>
    <mergeCell ref="E4:F4"/>
    <mergeCell ref="E11:F11"/>
    <mergeCell ref="B9:C9"/>
    <mergeCell ref="A11:C11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76" t="str">
        <f>'2nd Rd Hdcp'!B4</f>
        <v>Anthony Swanson</v>
      </c>
      <c r="C2" s="76"/>
      <c r="D2" s="34">
        <f>G18</f>
        <v>257</v>
      </c>
    </row>
    <row r="3" spans="1:4" ht="12.75">
      <c r="A3" s="35"/>
      <c r="B3" s="35"/>
      <c r="C3" s="35"/>
      <c r="D3" s="30"/>
    </row>
    <row r="4" spans="1:7" ht="12.75">
      <c r="A4" s="84" t="s">
        <v>219</v>
      </c>
      <c r="B4" s="77"/>
      <c r="C4" s="77"/>
      <c r="D4" s="31"/>
      <c r="E4" s="82" t="s">
        <v>162</v>
      </c>
      <c r="F4" s="76"/>
      <c r="G4" s="29">
        <f>G27</f>
        <v>233</v>
      </c>
    </row>
    <row r="5" spans="1:7" ht="12.75">
      <c r="A5" s="33"/>
      <c r="B5" s="33"/>
      <c r="C5" s="33"/>
      <c r="D5" s="31"/>
      <c r="G5" s="30"/>
    </row>
    <row r="6" spans="1:7" ht="12.75">
      <c r="A6" s="61" t="s">
        <v>27</v>
      </c>
      <c r="B6" s="76" t="str">
        <f>'2nd Rd Hdcp'!B7</f>
        <v>Dayden Koback</v>
      </c>
      <c r="C6" s="76"/>
      <c r="D6" s="36">
        <f>G19</f>
        <v>187</v>
      </c>
      <c r="G6" s="31"/>
    </row>
    <row r="7" ht="12.75">
      <c r="G7" s="31"/>
    </row>
    <row r="8" spans="5:10" ht="12.75">
      <c r="E8" s="63" t="s">
        <v>217</v>
      </c>
      <c r="F8" s="66"/>
      <c r="G8" s="31"/>
      <c r="H8" s="78" t="s">
        <v>162</v>
      </c>
      <c r="I8" s="81"/>
      <c r="J8" s="81"/>
    </row>
    <row r="9" spans="1:11" ht="12.75">
      <c r="A9" s="61" t="s">
        <v>29</v>
      </c>
      <c r="B9" s="76" t="str">
        <f>'2nd Rd Hdcp'!B5</f>
        <v>Peyton Smith</v>
      </c>
      <c r="C9" s="76"/>
      <c r="D9" s="34">
        <f>G21</f>
        <v>217</v>
      </c>
      <c r="G9" s="31"/>
      <c r="J9" s="35"/>
      <c r="K9" s="33"/>
    </row>
    <row r="10" spans="1:11" ht="12.75">
      <c r="A10" s="35"/>
      <c r="B10" s="35"/>
      <c r="C10" s="35"/>
      <c r="D10" s="30"/>
      <c r="G10" s="31"/>
      <c r="I10" s="45" t="s">
        <v>57</v>
      </c>
      <c r="J10" s="33"/>
      <c r="K10" s="33"/>
    </row>
    <row r="11" spans="1:11" ht="12.75">
      <c r="A11" s="84" t="s">
        <v>220</v>
      </c>
      <c r="B11" s="77"/>
      <c r="C11" s="77"/>
      <c r="D11" s="31"/>
      <c r="E11" s="82" t="s">
        <v>135</v>
      </c>
      <c r="F11" s="76"/>
      <c r="G11" s="32">
        <f>G28</f>
        <v>226</v>
      </c>
      <c r="J11" s="33"/>
      <c r="K11" s="33"/>
    </row>
    <row r="12" spans="1:11" ht="12.75">
      <c r="A12" s="33"/>
      <c r="B12" s="33"/>
      <c r="C12" s="33"/>
      <c r="D12" s="31"/>
      <c r="J12" s="33"/>
      <c r="K12" s="33"/>
    </row>
    <row r="13" spans="1:11" ht="12.75">
      <c r="A13" s="61" t="s">
        <v>28</v>
      </c>
      <c r="B13" s="76" t="str">
        <f>'2nd Rd Hdcp'!B6</f>
        <v>Alec Potter</v>
      </c>
      <c r="C13" s="76"/>
      <c r="D13" s="36">
        <f>G22</f>
        <v>222</v>
      </c>
      <c r="J13" s="33"/>
      <c r="K13" s="33"/>
    </row>
    <row r="14" spans="10:11" ht="12.75">
      <c r="J14" s="33"/>
      <c r="K14" s="33"/>
    </row>
    <row r="16" spans="1:10" ht="12.75">
      <c r="A16" s="83" t="s">
        <v>58</v>
      </c>
      <c r="B16" s="66"/>
      <c r="C16" s="66"/>
      <c r="D16" s="66"/>
      <c r="E16" s="66"/>
      <c r="F16" s="66"/>
      <c r="I16" s="83"/>
      <c r="J16" s="83"/>
    </row>
    <row r="18" spans="1:10" ht="12.75">
      <c r="A18" t="s">
        <v>26</v>
      </c>
      <c r="B18" s="66" t="str">
        <f>B2</f>
        <v>Anthony Swanson</v>
      </c>
      <c r="C18" s="66"/>
      <c r="D18">
        <v>226</v>
      </c>
      <c r="E18">
        <v>31</v>
      </c>
      <c r="G18">
        <f>SUM(D18:F18)</f>
        <v>257</v>
      </c>
      <c r="I18" s="66"/>
      <c r="J18" s="66"/>
    </row>
    <row r="19" spans="1:10" ht="12.75">
      <c r="A19" s="60" t="s">
        <v>27</v>
      </c>
      <c r="B19" s="66" t="str">
        <f>B6</f>
        <v>Dayden Koback</v>
      </c>
      <c r="C19" s="66"/>
      <c r="D19">
        <v>150</v>
      </c>
      <c r="E19">
        <v>37</v>
      </c>
      <c r="G19">
        <f aca="true" t="shared" si="0" ref="G19:G28">SUM(D19:F19)</f>
        <v>187</v>
      </c>
      <c r="I19" s="66"/>
      <c r="J19" s="66"/>
    </row>
    <row r="21" spans="1:10" ht="12.75">
      <c r="A21" s="60" t="s">
        <v>29</v>
      </c>
      <c r="B21" s="66" t="str">
        <f>B9</f>
        <v>Peyton Smith</v>
      </c>
      <c r="C21" s="66"/>
      <c r="D21">
        <v>158</v>
      </c>
      <c r="E21">
        <v>59</v>
      </c>
      <c r="G21">
        <f t="shared" si="0"/>
        <v>217</v>
      </c>
      <c r="I21" s="66"/>
      <c r="J21" s="66"/>
    </row>
    <row r="22" spans="1:10" ht="12.75">
      <c r="A22" s="60" t="s">
        <v>28</v>
      </c>
      <c r="B22" s="66" t="str">
        <f>B13</f>
        <v>Alec Potter</v>
      </c>
      <c r="C22" s="66"/>
      <c r="D22">
        <v>190</v>
      </c>
      <c r="E22">
        <v>32</v>
      </c>
      <c r="G22">
        <f t="shared" si="0"/>
        <v>222</v>
      </c>
      <c r="I22" s="66"/>
      <c r="J22" s="66"/>
    </row>
    <row r="24" spans="2:10" ht="12.75">
      <c r="B24" s="66"/>
      <c r="C24" s="66"/>
      <c r="I24" s="80"/>
      <c r="J24" s="80"/>
    </row>
    <row r="25" spans="1:10" ht="12.75">
      <c r="A25" s="83" t="s">
        <v>30</v>
      </c>
      <c r="B25" s="66"/>
      <c r="C25" s="66"/>
      <c r="D25" s="66"/>
      <c r="E25" s="66"/>
      <c r="F25" s="66"/>
      <c r="I25" s="66"/>
      <c r="J25" s="66"/>
    </row>
    <row r="26" spans="9:10" ht="12.75">
      <c r="I26" s="66"/>
      <c r="J26" s="66"/>
    </row>
    <row r="27" spans="2:10" ht="12.75">
      <c r="B27" s="66" t="str">
        <f>E4</f>
        <v>Anthony Swanson</v>
      </c>
      <c r="C27" s="66"/>
      <c r="D27">
        <v>202</v>
      </c>
      <c r="E27">
        <v>31</v>
      </c>
      <c r="G27">
        <f t="shared" si="0"/>
        <v>233</v>
      </c>
      <c r="I27" s="66"/>
      <c r="J27" s="66"/>
    </row>
    <row r="28" spans="2:10" ht="12.75">
      <c r="B28" s="66" t="str">
        <f>E11</f>
        <v>Alec Potter</v>
      </c>
      <c r="C28" s="66"/>
      <c r="D28">
        <v>194</v>
      </c>
      <c r="E28">
        <v>32</v>
      </c>
      <c r="G28">
        <f t="shared" si="0"/>
        <v>226</v>
      </c>
      <c r="I28" s="66"/>
      <c r="J28" s="66"/>
    </row>
    <row r="32" spans="9:10" ht="12.75">
      <c r="I32" s="66"/>
      <c r="J32" s="66"/>
    </row>
    <row r="33" spans="9:10" ht="12.75">
      <c r="I33" s="66"/>
      <c r="J33" s="66"/>
    </row>
    <row r="35" spans="9:10" ht="12.75">
      <c r="I35" s="66"/>
      <c r="J35" s="66"/>
    </row>
    <row r="36" spans="9:10" ht="12.75">
      <c r="I36" s="66"/>
      <c r="J36" s="66"/>
    </row>
    <row r="40" spans="9:10" ht="12.75">
      <c r="I40" s="66"/>
      <c r="J40" s="66"/>
    </row>
    <row r="41" spans="9:10" ht="12.75">
      <c r="I41" s="66"/>
      <c r="J41" s="66"/>
    </row>
  </sheetData>
  <sheetProtection/>
  <mergeCells count="35">
    <mergeCell ref="I40:J40"/>
    <mergeCell ref="I41:J41"/>
    <mergeCell ref="I35:J35"/>
    <mergeCell ref="I36:J36"/>
    <mergeCell ref="I32:J32"/>
    <mergeCell ref="I33:J33"/>
    <mergeCell ref="I16:J16"/>
    <mergeCell ref="I18:J18"/>
    <mergeCell ref="I28:J28"/>
    <mergeCell ref="I27:J27"/>
    <mergeCell ref="I21:J21"/>
    <mergeCell ref="I22:J22"/>
    <mergeCell ref="I26:J26"/>
    <mergeCell ref="I24:J24"/>
    <mergeCell ref="B27:C27"/>
    <mergeCell ref="B28:C28"/>
    <mergeCell ref="B21:C21"/>
    <mergeCell ref="B22:C22"/>
    <mergeCell ref="I25:J25"/>
    <mergeCell ref="I19:J19"/>
    <mergeCell ref="B13:C13"/>
    <mergeCell ref="A4:C4"/>
    <mergeCell ref="B18:C18"/>
    <mergeCell ref="B19:C19"/>
    <mergeCell ref="B24:C24"/>
    <mergeCell ref="A25:F25"/>
    <mergeCell ref="A16:F16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Zeros="0" zoomScalePageLayoutView="0" workbookViewId="0" topLeftCell="A1">
      <selection activeCell="J4" sqref="J4:J17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10.28125" style="2" bestFit="1" customWidth="1"/>
    <col min="5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9" t="s">
        <v>11</v>
      </c>
      <c r="B1" s="66"/>
      <c r="D1" s="70"/>
      <c r="E1" s="66"/>
      <c r="F1" s="66"/>
      <c r="G1" s="66"/>
      <c r="H1" s="66"/>
      <c r="I1" s="66"/>
      <c r="J1" s="71"/>
      <c r="K1" s="71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7" t="s">
        <v>44</v>
      </c>
    </row>
    <row r="4" spans="1:13" ht="15">
      <c r="A4" s="9">
        <v>1</v>
      </c>
      <c r="B4" s="7" t="s">
        <v>67</v>
      </c>
      <c r="C4" s="8">
        <v>4</v>
      </c>
      <c r="D4" s="9">
        <v>245</v>
      </c>
      <c r="E4" s="9">
        <v>278</v>
      </c>
      <c r="F4" s="9">
        <v>251</v>
      </c>
      <c r="G4" s="9">
        <v>215</v>
      </c>
      <c r="H4" s="9">
        <v>256</v>
      </c>
      <c r="I4" s="9">
        <v>227</v>
      </c>
      <c r="J4" s="10">
        <f>SUM(D4:I4)</f>
        <v>1472</v>
      </c>
      <c r="K4" s="11">
        <f>AVERAGE(D4:I4)</f>
        <v>245.33333333333334</v>
      </c>
      <c r="L4" s="48">
        <f>MAX(D4:I4)</f>
        <v>278</v>
      </c>
      <c r="M4" s="46"/>
    </row>
    <row r="5" spans="1:12" ht="15">
      <c r="A5" s="9">
        <v>2</v>
      </c>
      <c r="B5" s="7" t="s">
        <v>69</v>
      </c>
      <c r="C5" s="8">
        <v>7</v>
      </c>
      <c r="D5" s="9">
        <v>236</v>
      </c>
      <c r="E5" s="9">
        <v>269</v>
      </c>
      <c r="F5" s="9">
        <v>227</v>
      </c>
      <c r="G5" s="9">
        <v>204</v>
      </c>
      <c r="H5" s="9">
        <v>236</v>
      </c>
      <c r="I5" s="9">
        <v>259</v>
      </c>
      <c r="J5" s="10">
        <f>SUM(D5:I5)</f>
        <v>1431</v>
      </c>
      <c r="K5" s="11">
        <f aca="true" t="shared" si="0" ref="K5:K23">AVERAGE(D5:I5)</f>
        <v>238.5</v>
      </c>
      <c r="L5" s="48">
        <f aca="true" t="shared" si="1" ref="L5:L49">MAX(D5:I5)</f>
        <v>269</v>
      </c>
    </row>
    <row r="6" spans="1:12" ht="15">
      <c r="A6" s="9">
        <v>3</v>
      </c>
      <c r="B6" s="7" t="s">
        <v>77</v>
      </c>
      <c r="C6" s="8">
        <v>14</v>
      </c>
      <c r="D6" s="9">
        <v>236</v>
      </c>
      <c r="E6" s="9">
        <v>244</v>
      </c>
      <c r="F6" s="9">
        <v>185</v>
      </c>
      <c r="G6" s="9">
        <v>236</v>
      </c>
      <c r="H6" s="9">
        <v>279</v>
      </c>
      <c r="I6" s="9">
        <v>215</v>
      </c>
      <c r="J6" s="10">
        <f>SUM(D6:I6)</f>
        <v>1395</v>
      </c>
      <c r="K6" s="11">
        <f t="shared" si="0"/>
        <v>232.5</v>
      </c>
      <c r="L6" s="48">
        <f t="shared" si="1"/>
        <v>279</v>
      </c>
    </row>
    <row r="7" spans="1:12" ht="15">
      <c r="A7" s="9">
        <v>4</v>
      </c>
      <c r="B7" s="7" t="s">
        <v>66</v>
      </c>
      <c r="C7" s="8">
        <v>4</v>
      </c>
      <c r="D7" s="9">
        <v>257</v>
      </c>
      <c r="E7" s="9">
        <v>258</v>
      </c>
      <c r="F7" s="9">
        <v>157</v>
      </c>
      <c r="G7" s="9">
        <v>257</v>
      </c>
      <c r="H7" s="9">
        <v>219</v>
      </c>
      <c r="I7" s="9">
        <v>204</v>
      </c>
      <c r="J7" s="10">
        <f>SUM(D7:I7)</f>
        <v>1352</v>
      </c>
      <c r="K7" s="11">
        <f t="shared" si="0"/>
        <v>225.33333333333334</v>
      </c>
      <c r="L7" s="48">
        <f t="shared" si="1"/>
        <v>258</v>
      </c>
    </row>
    <row r="8" spans="1:12" ht="15">
      <c r="A8" s="9">
        <v>5</v>
      </c>
      <c r="B8" s="7" t="s">
        <v>82</v>
      </c>
      <c r="C8" s="8">
        <v>17</v>
      </c>
      <c r="D8" s="9">
        <v>212</v>
      </c>
      <c r="E8" s="9">
        <v>264</v>
      </c>
      <c r="F8" s="9">
        <v>237</v>
      </c>
      <c r="G8" s="9">
        <v>245</v>
      </c>
      <c r="H8" s="9">
        <v>193</v>
      </c>
      <c r="I8" s="9">
        <v>193</v>
      </c>
      <c r="J8" s="10">
        <f>SUM(D8:I8)</f>
        <v>1344</v>
      </c>
      <c r="K8" s="11">
        <f t="shared" si="0"/>
        <v>224</v>
      </c>
      <c r="L8" s="48">
        <f t="shared" si="1"/>
        <v>264</v>
      </c>
    </row>
    <row r="9" spans="1:12" ht="15">
      <c r="A9" s="9">
        <v>6</v>
      </c>
      <c r="B9" s="7" t="s">
        <v>81</v>
      </c>
      <c r="C9" s="8">
        <v>17</v>
      </c>
      <c r="D9" s="9">
        <v>167</v>
      </c>
      <c r="E9" s="9">
        <v>225</v>
      </c>
      <c r="F9" s="9">
        <v>252</v>
      </c>
      <c r="G9" s="9">
        <v>276</v>
      </c>
      <c r="H9" s="9">
        <v>194</v>
      </c>
      <c r="I9" s="9">
        <v>223</v>
      </c>
      <c r="J9" s="10">
        <f>SUM(D9:I9)</f>
        <v>1337</v>
      </c>
      <c r="K9" s="11">
        <f t="shared" si="0"/>
        <v>222.83333333333334</v>
      </c>
      <c r="L9" s="48">
        <f t="shared" si="1"/>
        <v>276</v>
      </c>
    </row>
    <row r="10" spans="1:12" ht="15">
      <c r="A10" s="9">
        <v>7</v>
      </c>
      <c r="B10" s="7" t="s">
        <v>109</v>
      </c>
      <c r="C10" s="8">
        <v>39</v>
      </c>
      <c r="D10" s="9">
        <v>190</v>
      </c>
      <c r="E10" s="9">
        <v>235</v>
      </c>
      <c r="F10" s="9">
        <v>213</v>
      </c>
      <c r="G10" s="9">
        <v>214</v>
      </c>
      <c r="H10" s="9">
        <v>277</v>
      </c>
      <c r="I10" s="9">
        <v>207</v>
      </c>
      <c r="J10" s="10">
        <f>SUM(D10:I10)</f>
        <v>1336</v>
      </c>
      <c r="K10" s="11">
        <f t="shared" si="0"/>
        <v>222.66666666666666</v>
      </c>
      <c r="L10" s="48">
        <f t="shared" si="1"/>
        <v>277</v>
      </c>
    </row>
    <row r="11" spans="1:12" ht="15">
      <c r="A11" s="9">
        <v>8</v>
      </c>
      <c r="B11" s="7" t="s">
        <v>101</v>
      </c>
      <c r="C11" s="8">
        <v>33</v>
      </c>
      <c r="D11" s="9">
        <v>259</v>
      </c>
      <c r="E11" s="9">
        <v>218</v>
      </c>
      <c r="F11" s="9">
        <v>203</v>
      </c>
      <c r="G11" s="9">
        <v>265</v>
      </c>
      <c r="H11" s="9">
        <v>197</v>
      </c>
      <c r="I11" s="9">
        <v>193</v>
      </c>
      <c r="J11" s="10">
        <f>SUM(D11:I11)</f>
        <v>1335</v>
      </c>
      <c r="K11" s="11">
        <f t="shared" si="0"/>
        <v>222.5</v>
      </c>
      <c r="L11" s="48">
        <f t="shared" si="1"/>
        <v>265</v>
      </c>
    </row>
    <row r="12" spans="1:12" ht="15">
      <c r="A12" s="9">
        <v>9</v>
      </c>
      <c r="B12" s="7" t="s">
        <v>74</v>
      </c>
      <c r="C12" s="8">
        <v>12</v>
      </c>
      <c r="D12" s="9">
        <v>188</v>
      </c>
      <c r="E12" s="9">
        <v>148</v>
      </c>
      <c r="F12" s="9">
        <v>287</v>
      </c>
      <c r="G12" s="9">
        <v>219</v>
      </c>
      <c r="H12" s="9">
        <v>237</v>
      </c>
      <c r="I12" s="9">
        <v>255</v>
      </c>
      <c r="J12" s="10">
        <f>SUM(D12:I12)</f>
        <v>1334</v>
      </c>
      <c r="K12" s="11">
        <f t="shared" si="0"/>
        <v>222.33333333333334</v>
      </c>
      <c r="L12" s="48">
        <f t="shared" si="1"/>
        <v>287</v>
      </c>
    </row>
    <row r="13" spans="1:12" ht="15">
      <c r="A13" s="9">
        <v>10</v>
      </c>
      <c r="B13" s="7" t="s">
        <v>105</v>
      </c>
      <c r="C13" s="8">
        <v>36</v>
      </c>
      <c r="D13" s="9">
        <v>221</v>
      </c>
      <c r="E13" s="9">
        <v>213</v>
      </c>
      <c r="F13" s="9">
        <v>192</v>
      </c>
      <c r="G13" s="9">
        <v>224</v>
      </c>
      <c r="H13" s="9">
        <v>247</v>
      </c>
      <c r="I13" s="9">
        <v>216</v>
      </c>
      <c r="J13" s="10">
        <f>SUM(D13:I13)</f>
        <v>1313</v>
      </c>
      <c r="K13" s="11">
        <f t="shared" si="0"/>
        <v>218.83333333333334</v>
      </c>
      <c r="L13" s="48">
        <f t="shared" si="1"/>
        <v>247</v>
      </c>
    </row>
    <row r="14" spans="1:12" ht="15">
      <c r="A14" s="9">
        <v>11</v>
      </c>
      <c r="B14" s="7" t="s">
        <v>89</v>
      </c>
      <c r="C14" s="8">
        <v>21</v>
      </c>
      <c r="D14" s="9">
        <v>210</v>
      </c>
      <c r="E14" s="9">
        <v>178</v>
      </c>
      <c r="F14" s="9">
        <v>244</v>
      </c>
      <c r="G14" s="9">
        <v>265</v>
      </c>
      <c r="H14" s="9">
        <v>213</v>
      </c>
      <c r="I14" s="9">
        <v>196</v>
      </c>
      <c r="J14" s="10">
        <f>SUM(D14:I14)</f>
        <v>1306</v>
      </c>
      <c r="K14" s="11">
        <f t="shared" si="0"/>
        <v>217.66666666666666</v>
      </c>
      <c r="L14" s="48">
        <f t="shared" si="1"/>
        <v>265</v>
      </c>
    </row>
    <row r="15" spans="1:12" ht="15">
      <c r="A15" s="9">
        <v>12</v>
      </c>
      <c r="B15" s="7" t="s">
        <v>106</v>
      </c>
      <c r="C15" s="8">
        <v>36</v>
      </c>
      <c r="D15" s="9">
        <v>201</v>
      </c>
      <c r="E15" s="9">
        <v>217</v>
      </c>
      <c r="F15" s="9">
        <v>175</v>
      </c>
      <c r="G15" s="9">
        <v>207</v>
      </c>
      <c r="H15" s="9">
        <v>238</v>
      </c>
      <c r="I15" s="9">
        <v>268</v>
      </c>
      <c r="J15" s="10">
        <f>SUM(D15:I15)</f>
        <v>1306</v>
      </c>
      <c r="K15" s="11">
        <f t="shared" si="0"/>
        <v>217.66666666666666</v>
      </c>
      <c r="L15" s="48">
        <f t="shared" si="1"/>
        <v>268</v>
      </c>
    </row>
    <row r="16" spans="1:13" ht="15">
      <c r="A16" s="9">
        <v>13</v>
      </c>
      <c r="B16" s="7" t="s">
        <v>79</v>
      </c>
      <c r="C16" s="8">
        <v>16</v>
      </c>
      <c r="D16" s="9">
        <v>223</v>
      </c>
      <c r="E16" s="9">
        <v>189</v>
      </c>
      <c r="F16" s="9">
        <v>208</v>
      </c>
      <c r="G16" s="9">
        <v>207</v>
      </c>
      <c r="H16" s="9">
        <v>210</v>
      </c>
      <c r="I16" s="9">
        <v>244</v>
      </c>
      <c r="J16" s="10">
        <f>SUM(D16:I16)</f>
        <v>1281</v>
      </c>
      <c r="K16" s="11">
        <f t="shared" si="0"/>
        <v>213.5</v>
      </c>
      <c r="L16" s="48">
        <f t="shared" si="1"/>
        <v>244</v>
      </c>
      <c r="M16" s="46"/>
    </row>
    <row r="17" spans="1:12" ht="15">
      <c r="A17" s="9">
        <v>14</v>
      </c>
      <c r="B17" s="7" t="s">
        <v>86</v>
      </c>
      <c r="C17" s="8">
        <v>19</v>
      </c>
      <c r="D17" s="9">
        <v>227</v>
      </c>
      <c r="E17" s="9">
        <v>185</v>
      </c>
      <c r="F17" s="9">
        <v>222</v>
      </c>
      <c r="G17" s="9">
        <v>213</v>
      </c>
      <c r="H17" s="9">
        <v>251</v>
      </c>
      <c r="I17" s="9">
        <v>171</v>
      </c>
      <c r="J17" s="10">
        <f>SUM(D17:I17)</f>
        <v>1269</v>
      </c>
      <c r="K17" s="11">
        <f t="shared" si="0"/>
        <v>211.5</v>
      </c>
      <c r="L17" s="48">
        <f t="shared" si="1"/>
        <v>251</v>
      </c>
    </row>
    <row r="18" spans="1:12" ht="15">
      <c r="A18" s="9">
        <v>15</v>
      </c>
      <c r="B18" s="7" t="s">
        <v>62</v>
      </c>
      <c r="C18" s="8">
        <v>1</v>
      </c>
      <c r="D18" s="9">
        <v>191</v>
      </c>
      <c r="E18" s="9">
        <v>211</v>
      </c>
      <c r="F18" s="9">
        <v>221</v>
      </c>
      <c r="G18" s="9">
        <v>236</v>
      </c>
      <c r="H18" s="9">
        <v>223</v>
      </c>
      <c r="I18" s="9">
        <v>183</v>
      </c>
      <c r="J18" s="10">
        <f>SUM(D18:I18)</f>
        <v>1265</v>
      </c>
      <c r="K18" s="11">
        <f t="shared" si="0"/>
        <v>210.83333333333334</v>
      </c>
      <c r="L18" s="48">
        <f t="shared" si="1"/>
        <v>236</v>
      </c>
    </row>
    <row r="19" spans="1:12" ht="15">
      <c r="A19" s="9">
        <v>16</v>
      </c>
      <c r="B19" s="7" t="s">
        <v>169</v>
      </c>
      <c r="C19" s="8">
        <v>8</v>
      </c>
      <c r="D19" s="9">
        <v>145</v>
      </c>
      <c r="E19" s="9">
        <v>212</v>
      </c>
      <c r="F19" s="9">
        <v>215</v>
      </c>
      <c r="G19" s="9">
        <v>237</v>
      </c>
      <c r="H19" s="9">
        <v>235</v>
      </c>
      <c r="I19" s="9">
        <v>220</v>
      </c>
      <c r="J19" s="10">
        <f>SUM(D19:I19)</f>
        <v>1264</v>
      </c>
      <c r="K19" s="11">
        <f t="shared" si="0"/>
        <v>210.66666666666666</v>
      </c>
      <c r="L19" s="48">
        <f t="shared" si="1"/>
        <v>237</v>
      </c>
    </row>
    <row r="20" spans="1:12" ht="15">
      <c r="A20" s="9">
        <v>17</v>
      </c>
      <c r="B20" s="7" t="s">
        <v>83</v>
      </c>
      <c r="C20" s="8">
        <v>18</v>
      </c>
      <c r="D20" s="9">
        <v>181</v>
      </c>
      <c r="E20" s="9">
        <v>211</v>
      </c>
      <c r="F20" s="9">
        <v>218</v>
      </c>
      <c r="G20" s="9">
        <v>211</v>
      </c>
      <c r="H20" s="9">
        <v>199</v>
      </c>
      <c r="I20" s="9">
        <v>238</v>
      </c>
      <c r="J20" s="10">
        <f>SUM(D20:I20)</f>
        <v>1258</v>
      </c>
      <c r="K20" s="11">
        <f t="shared" si="0"/>
        <v>209.66666666666666</v>
      </c>
      <c r="L20" s="48">
        <f t="shared" si="1"/>
        <v>238</v>
      </c>
    </row>
    <row r="21" spans="1:12" ht="15">
      <c r="A21" s="9">
        <v>18</v>
      </c>
      <c r="B21" s="7" t="s">
        <v>91</v>
      </c>
      <c r="C21" s="8">
        <v>24</v>
      </c>
      <c r="D21" s="9">
        <v>147</v>
      </c>
      <c r="E21" s="9">
        <v>172</v>
      </c>
      <c r="F21" s="9">
        <v>221</v>
      </c>
      <c r="G21" s="9">
        <v>212</v>
      </c>
      <c r="H21" s="9">
        <v>268</v>
      </c>
      <c r="I21" s="9">
        <v>227</v>
      </c>
      <c r="J21" s="10">
        <f>SUM(D21:I21)</f>
        <v>1247</v>
      </c>
      <c r="K21" s="11">
        <f t="shared" si="0"/>
        <v>207.83333333333334</v>
      </c>
      <c r="L21" s="48">
        <f t="shared" si="1"/>
        <v>268</v>
      </c>
    </row>
    <row r="22" spans="1:12" ht="15">
      <c r="A22" s="9">
        <v>19</v>
      </c>
      <c r="B22" s="7" t="s">
        <v>72</v>
      </c>
      <c r="C22" s="8">
        <v>7</v>
      </c>
      <c r="D22" s="9">
        <v>230</v>
      </c>
      <c r="E22" s="9">
        <v>238</v>
      </c>
      <c r="F22" s="9">
        <v>222</v>
      </c>
      <c r="G22" s="9">
        <v>217</v>
      </c>
      <c r="H22" s="9">
        <v>123</v>
      </c>
      <c r="I22" s="9">
        <v>215</v>
      </c>
      <c r="J22" s="10">
        <f>SUM(D22:I22)</f>
        <v>1245</v>
      </c>
      <c r="K22" s="11">
        <f t="shared" si="0"/>
        <v>207.5</v>
      </c>
      <c r="L22" s="48">
        <f t="shared" si="1"/>
        <v>238</v>
      </c>
    </row>
    <row r="23" spans="1:12" ht="15">
      <c r="A23" s="9">
        <v>20</v>
      </c>
      <c r="B23" s="7" t="s">
        <v>170</v>
      </c>
      <c r="C23" s="8">
        <v>15</v>
      </c>
      <c r="D23" s="9">
        <v>189</v>
      </c>
      <c r="E23" s="9">
        <v>222</v>
      </c>
      <c r="F23" s="9">
        <v>225</v>
      </c>
      <c r="G23" s="9">
        <v>192</v>
      </c>
      <c r="H23" s="9">
        <v>192</v>
      </c>
      <c r="I23" s="9">
        <v>222</v>
      </c>
      <c r="J23" s="10">
        <f>SUM(D23:I23)</f>
        <v>1242</v>
      </c>
      <c r="K23" s="11">
        <f t="shared" si="0"/>
        <v>207</v>
      </c>
      <c r="L23" s="48">
        <f t="shared" si="1"/>
        <v>225</v>
      </c>
    </row>
    <row r="24" spans="1:12" ht="15">
      <c r="A24" s="9">
        <v>21</v>
      </c>
      <c r="B24" s="7" t="s">
        <v>85</v>
      </c>
      <c r="C24" s="8">
        <v>19</v>
      </c>
      <c r="D24" s="9">
        <v>191</v>
      </c>
      <c r="E24" s="9">
        <v>189</v>
      </c>
      <c r="F24" s="9">
        <v>164</v>
      </c>
      <c r="G24" s="9">
        <v>215</v>
      </c>
      <c r="H24" s="9">
        <v>225</v>
      </c>
      <c r="I24" s="9">
        <v>257</v>
      </c>
      <c r="J24" s="10">
        <f>SUM(D24:I24)</f>
        <v>1241</v>
      </c>
      <c r="K24" s="11">
        <f>AVERAGE(D24:I24)</f>
        <v>206.83333333333334</v>
      </c>
      <c r="L24" s="48">
        <f t="shared" si="1"/>
        <v>257</v>
      </c>
    </row>
    <row r="25" spans="1:12" ht="15">
      <c r="A25" s="9">
        <v>22</v>
      </c>
      <c r="B25" s="7" t="s">
        <v>107</v>
      </c>
      <c r="C25" s="8">
        <v>31</v>
      </c>
      <c r="D25" s="9">
        <v>182</v>
      </c>
      <c r="E25" s="9">
        <v>195</v>
      </c>
      <c r="F25" s="9">
        <v>224</v>
      </c>
      <c r="G25" s="9">
        <v>212</v>
      </c>
      <c r="H25" s="9">
        <v>223</v>
      </c>
      <c r="I25" s="9">
        <v>202</v>
      </c>
      <c r="J25" s="10">
        <f>SUM(D25:I25)</f>
        <v>1238</v>
      </c>
      <c r="K25" s="11">
        <f>AVERAGE(D25:I25)</f>
        <v>206.33333333333334</v>
      </c>
      <c r="L25" s="48">
        <f t="shared" si="1"/>
        <v>224</v>
      </c>
    </row>
    <row r="26" spans="1:12" ht="15">
      <c r="A26" s="9">
        <v>23</v>
      </c>
      <c r="B26" s="7" t="s">
        <v>70</v>
      </c>
      <c r="C26" s="8">
        <v>13</v>
      </c>
      <c r="D26" s="9">
        <v>187</v>
      </c>
      <c r="E26" s="9">
        <v>178</v>
      </c>
      <c r="F26" s="9">
        <v>233</v>
      </c>
      <c r="G26" s="9">
        <v>198</v>
      </c>
      <c r="H26" s="9">
        <v>254</v>
      </c>
      <c r="I26" s="9">
        <v>185</v>
      </c>
      <c r="J26" s="10">
        <f>SUM(D26:I26)</f>
        <v>1235</v>
      </c>
      <c r="K26" s="11">
        <f aca="true" t="shared" si="2" ref="K26:K41">AVERAGE(D26:I26)</f>
        <v>205.83333333333334</v>
      </c>
      <c r="L26" s="48">
        <f t="shared" si="1"/>
        <v>254</v>
      </c>
    </row>
    <row r="27" spans="1:12" ht="15">
      <c r="A27" s="9">
        <v>24</v>
      </c>
      <c r="B27" s="7" t="s">
        <v>76</v>
      </c>
      <c r="C27" s="8">
        <v>14</v>
      </c>
      <c r="D27" s="9">
        <v>180</v>
      </c>
      <c r="E27" s="9">
        <v>199</v>
      </c>
      <c r="F27" s="9">
        <v>150</v>
      </c>
      <c r="G27" s="9">
        <v>258</v>
      </c>
      <c r="H27" s="9">
        <v>190</v>
      </c>
      <c r="I27" s="9">
        <v>255</v>
      </c>
      <c r="J27" s="10">
        <f>SUM(D27:I27)</f>
        <v>1232</v>
      </c>
      <c r="K27" s="11">
        <f t="shared" si="2"/>
        <v>205.33333333333334</v>
      </c>
      <c r="L27" s="48">
        <f t="shared" si="1"/>
        <v>258</v>
      </c>
    </row>
    <row r="28" spans="1:12" ht="15">
      <c r="A28" s="9">
        <v>25</v>
      </c>
      <c r="B28" s="7" t="s">
        <v>87</v>
      </c>
      <c r="C28" s="8">
        <v>20</v>
      </c>
      <c r="D28" s="9">
        <v>179</v>
      </c>
      <c r="E28" s="9">
        <v>190</v>
      </c>
      <c r="F28" s="9">
        <v>256</v>
      </c>
      <c r="G28" s="9">
        <v>180</v>
      </c>
      <c r="H28" s="9">
        <v>201</v>
      </c>
      <c r="I28" s="9">
        <v>221</v>
      </c>
      <c r="J28" s="10">
        <f>SUM(D28:I28)</f>
        <v>1227</v>
      </c>
      <c r="K28" s="11">
        <f t="shared" si="2"/>
        <v>204.5</v>
      </c>
      <c r="L28" s="48">
        <f t="shared" si="1"/>
        <v>256</v>
      </c>
    </row>
    <row r="29" spans="1:12" ht="15">
      <c r="A29" s="9">
        <v>26</v>
      </c>
      <c r="B29" s="7" t="s">
        <v>102</v>
      </c>
      <c r="C29" s="8">
        <v>33</v>
      </c>
      <c r="D29" s="9">
        <v>174</v>
      </c>
      <c r="E29" s="9">
        <v>221</v>
      </c>
      <c r="F29" s="9">
        <v>195</v>
      </c>
      <c r="G29" s="9">
        <v>203</v>
      </c>
      <c r="H29" s="9">
        <v>201</v>
      </c>
      <c r="I29" s="9">
        <v>226</v>
      </c>
      <c r="J29" s="10">
        <f>SUM(D29:I29)</f>
        <v>1220</v>
      </c>
      <c r="K29" s="11">
        <f t="shared" si="2"/>
        <v>203.33333333333334</v>
      </c>
      <c r="L29" s="48">
        <f t="shared" si="1"/>
        <v>226</v>
      </c>
    </row>
    <row r="30" spans="1:12" ht="15">
      <c r="A30" s="9">
        <v>27</v>
      </c>
      <c r="B30" s="7" t="s">
        <v>93</v>
      </c>
      <c r="C30" s="8">
        <v>25</v>
      </c>
      <c r="D30" s="9">
        <v>162</v>
      </c>
      <c r="E30" s="9">
        <v>247</v>
      </c>
      <c r="F30" s="9">
        <v>202</v>
      </c>
      <c r="G30" s="9">
        <v>169</v>
      </c>
      <c r="H30" s="9">
        <v>223</v>
      </c>
      <c r="I30" s="9">
        <v>212</v>
      </c>
      <c r="J30" s="10">
        <f>SUM(D30:I30)</f>
        <v>1215</v>
      </c>
      <c r="K30" s="11">
        <f t="shared" si="2"/>
        <v>202.5</v>
      </c>
      <c r="L30" s="48">
        <f t="shared" si="1"/>
        <v>247</v>
      </c>
    </row>
    <row r="31" spans="1:12" ht="15">
      <c r="A31" s="9">
        <v>28</v>
      </c>
      <c r="B31" s="7" t="s">
        <v>103</v>
      </c>
      <c r="C31" s="8">
        <v>34</v>
      </c>
      <c r="D31" s="9">
        <v>193</v>
      </c>
      <c r="E31" s="9">
        <v>190</v>
      </c>
      <c r="F31" s="9">
        <v>244</v>
      </c>
      <c r="G31" s="9">
        <v>157</v>
      </c>
      <c r="H31" s="9">
        <v>198</v>
      </c>
      <c r="I31" s="9">
        <v>224</v>
      </c>
      <c r="J31" s="10">
        <f>SUM(D31:I31)</f>
        <v>1206</v>
      </c>
      <c r="K31" s="11">
        <f t="shared" si="2"/>
        <v>201</v>
      </c>
      <c r="L31" s="48">
        <f t="shared" si="1"/>
        <v>244</v>
      </c>
    </row>
    <row r="32" spans="1:12" ht="15">
      <c r="A32" s="9">
        <v>29</v>
      </c>
      <c r="B32" s="7" t="s">
        <v>92</v>
      </c>
      <c r="C32" s="8">
        <v>24</v>
      </c>
      <c r="D32" s="9">
        <v>195</v>
      </c>
      <c r="E32" s="9">
        <v>194</v>
      </c>
      <c r="F32" s="9">
        <v>258</v>
      </c>
      <c r="G32" s="9">
        <v>161</v>
      </c>
      <c r="H32" s="9">
        <v>191</v>
      </c>
      <c r="I32" s="9">
        <v>200</v>
      </c>
      <c r="J32" s="10">
        <f>SUM(D32:I32)</f>
        <v>1199</v>
      </c>
      <c r="K32" s="11">
        <f t="shared" si="2"/>
        <v>199.83333333333334</v>
      </c>
      <c r="L32" s="48">
        <f t="shared" si="1"/>
        <v>258</v>
      </c>
    </row>
    <row r="33" spans="1:12" ht="15">
      <c r="A33" s="9">
        <v>30</v>
      </c>
      <c r="B33" s="7" t="s">
        <v>98</v>
      </c>
      <c r="C33" s="8">
        <v>30</v>
      </c>
      <c r="D33" s="9">
        <v>216</v>
      </c>
      <c r="E33" s="9">
        <v>197</v>
      </c>
      <c r="F33" s="9">
        <v>165</v>
      </c>
      <c r="G33" s="9">
        <v>233</v>
      </c>
      <c r="H33" s="9">
        <v>201</v>
      </c>
      <c r="I33" s="9">
        <v>185</v>
      </c>
      <c r="J33" s="10">
        <f>SUM(D33:I33)</f>
        <v>1197</v>
      </c>
      <c r="K33" s="11">
        <f t="shared" si="2"/>
        <v>199.5</v>
      </c>
      <c r="L33" s="48">
        <f t="shared" si="1"/>
        <v>233</v>
      </c>
    </row>
    <row r="34" spans="1:12" ht="15">
      <c r="A34" s="9">
        <v>31</v>
      </c>
      <c r="B34" s="7" t="s">
        <v>64</v>
      </c>
      <c r="C34" s="8">
        <v>2</v>
      </c>
      <c r="D34" s="9">
        <v>219</v>
      </c>
      <c r="E34" s="9">
        <v>226</v>
      </c>
      <c r="F34" s="9">
        <v>149</v>
      </c>
      <c r="G34" s="9">
        <v>213</v>
      </c>
      <c r="H34" s="9">
        <v>205</v>
      </c>
      <c r="I34" s="9">
        <v>181</v>
      </c>
      <c r="J34" s="10">
        <f>SUM(D34:I34)</f>
        <v>1193</v>
      </c>
      <c r="K34" s="11">
        <f t="shared" si="2"/>
        <v>198.83333333333334</v>
      </c>
      <c r="L34" s="48">
        <f t="shared" si="1"/>
        <v>226</v>
      </c>
    </row>
    <row r="35" spans="1:12" ht="15">
      <c r="A35" s="9">
        <v>32</v>
      </c>
      <c r="B35" s="7" t="s">
        <v>63</v>
      </c>
      <c r="C35" s="8">
        <v>2</v>
      </c>
      <c r="D35" s="9">
        <v>214</v>
      </c>
      <c r="E35" s="9">
        <v>216</v>
      </c>
      <c r="F35" s="9">
        <v>148</v>
      </c>
      <c r="G35" s="9">
        <v>203</v>
      </c>
      <c r="H35" s="9">
        <v>188</v>
      </c>
      <c r="I35" s="9">
        <v>222</v>
      </c>
      <c r="J35" s="10">
        <f>SUM(D35:I35)</f>
        <v>1191</v>
      </c>
      <c r="K35" s="11">
        <f t="shared" si="2"/>
        <v>198.5</v>
      </c>
      <c r="L35" s="48">
        <f t="shared" si="1"/>
        <v>222</v>
      </c>
    </row>
    <row r="36" spans="1:12" ht="15">
      <c r="A36" s="9">
        <v>33</v>
      </c>
      <c r="B36" s="7" t="s">
        <v>75</v>
      </c>
      <c r="C36" s="8">
        <v>13</v>
      </c>
      <c r="D36" s="9">
        <v>192</v>
      </c>
      <c r="E36" s="9">
        <v>200</v>
      </c>
      <c r="F36" s="9">
        <v>198</v>
      </c>
      <c r="G36" s="9">
        <v>206</v>
      </c>
      <c r="H36" s="9">
        <v>135</v>
      </c>
      <c r="I36" s="9">
        <v>255</v>
      </c>
      <c r="J36" s="10">
        <f>SUM(D36:I36)</f>
        <v>1186</v>
      </c>
      <c r="K36" s="11">
        <f t="shared" si="2"/>
        <v>197.66666666666666</v>
      </c>
      <c r="L36" s="48">
        <f t="shared" si="1"/>
        <v>255</v>
      </c>
    </row>
    <row r="37" spans="1:12" ht="15">
      <c r="A37" s="9">
        <v>34</v>
      </c>
      <c r="B37" s="7" t="s">
        <v>88</v>
      </c>
      <c r="C37" s="8">
        <v>21</v>
      </c>
      <c r="D37" s="9">
        <v>178</v>
      </c>
      <c r="E37" s="9">
        <v>215</v>
      </c>
      <c r="F37" s="9">
        <v>209</v>
      </c>
      <c r="G37" s="9">
        <v>170</v>
      </c>
      <c r="H37" s="9">
        <v>243</v>
      </c>
      <c r="I37" s="9">
        <v>171</v>
      </c>
      <c r="J37" s="10">
        <f>SUM(D37:I37)</f>
        <v>1186</v>
      </c>
      <c r="K37" s="11">
        <f t="shared" si="2"/>
        <v>197.66666666666666</v>
      </c>
      <c r="L37" s="48">
        <f t="shared" si="1"/>
        <v>243</v>
      </c>
    </row>
    <row r="38" spans="1:12" ht="15">
      <c r="A38" s="9">
        <v>35</v>
      </c>
      <c r="B38" s="7" t="s">
        <v>68</v>
      </c>
      <c r="C38" s="8">
        <v>5</v>
      </c>
      <c r="D38" s="9">
        <v>195</v>
      </c>
      <c r="E38" s="9">
        <v>206</v>
      </c>
      <c r="F38" s="9">
        <v>223</v>
      </c>
      <c r="G38" s="9">
        <v>151</v>
      </c>
      <c r="H38" s="9">
        <v>212</v>
      </c>
      <c r="I38" s="9">
        <v>194</v>
      </c>
      <c r="J38" s="10">
        <f>SUM(D38:I38)</f>
        <v>1181</v>
      </c>
      <c r="K38" s="11">
        <f t="shared" si="2"/>
        <v>196.83333333333334</v>
      </c>
      <c r="L38" s="48">
        <f t="shared" si="1"/>
        <v>223</v>
      </c>
    </row>
    <row r="39" spans="1:12" ht="15">
      <c r="A39" s="9">
        <v>36</v>
      </c>
      <c r="B39" s="7" t="s">
        <v>95</v>
      </c>
      <c r="C39" s="8">
        <v>28</v>
      </c>
      <c r="D39" s="9">
        <v>151</v>
      </c>
      <c r="E39" s="9">
        <v>171</v>
      </c>
      <c r="F39" s="9">
        <v>191</v>
      </c>
      <c r="G39" s="9">
        <v>200</v>
      </c>
      <c r="H39" s="9">
        <v>253</v>
      </c>
      <c r="I39" s="9">
        <v>213</v>
      </c>
      <c r="J39" s="10">
        <f>SUM(D39:I39)</f>
        <v>1179</v>
      </c>
      <c r="K39" s="11">
        <f t="shared" si="2"/>
        <v>196.5</v>
      </c>
      <c r="L39" s="48">
        <f t="shared" si="1"/>
        <v>253</v>
      </c>
    </row>
    <row r="40" spans="1:12" ht="15">
      <c r="A40" s="9">
        <v>37</v>
      </c>
      <c r="B40" s="7" t="s">
        <v>171</v>
      </c>
      <c r="C40" s="8">
        <v>19</v>
      </c>
      <c r="D40" s="9">
        <v>144</v>
      </c>
      <c r="E40" s="9">
        <v>180</v>
      </c>
      <c r="F40" s="9">
        <v>186</v>
      </c>
      <c r="G40" s="9">
        <v>256</v>
      </c>
      <c r="H40" s="9">
        <v>196</v>
      </c>
      <c r="I40" s="9">
        <v>212</v>
      </c>
      <c r="J40" s="10">
        <f>SUM(D40:I40)</f>
        <v>1174</v>
      </c>
      <c r="K40" s="11">
        <f t="shared" si="2"/>
        <v>195.66666666666666</v>
      </c>
      <c r="L40" s="48">
        <f t="shared" si="1"/>
        <v>256</v>
      </c>
    </row>
    <row r="41" spans="1:12" ht="15">
      <c r="A41" s="9">
        <v>38</v>
      </c>
      <c r="B41" s="7" t="s">
        <v>104</v>
      </c>
      <c r="C41" s="8">
        <v>35</v>
      </c>
      <c r="D41" s="9">
        <v>208</v>
      </c>
      <c r="E41" s="9">
        <v>191</v>
      </c>
      <c r="F41" s="9">
        <v>147</v>
      </c>
      <c r="G41" s="9">
        <v>233</v>
      </c>
      <c r="H41" s="9">
        <v>215</v>
      </c>
      <c r="I41" s="9">
        <v>178</v>
      </c>
      <c r="J41" s="10">
        <f>SUM(D41:I41)</f>
        <v>1172</v>
      </c>
      <c r="K41" s="11">
        <f t="shared" si="2"/>
        <v>195.33333333333334</v>
      </c>
      <c r="L41" s="48">
        <f t="shared" si="1"/>
        <v>233</v>
      </c>
    </row>
    <row r="42" spans="1:12" ht="15">
      <c r="A42" s="9">
        <v>39</v>
      </c>
      <c r="B42" s="7" t="s">
        <v>73</v>
      </c>
      <c r="C42" s="8">
        <v>12</v>
      </c>
      <c r="D42" s="9">
        <v>160</v>
      </c>
      <c r="E42" s="9">
        <v>159</v>
      </c>
      <c r="F42" s="9">
        <v>180</v>
      </c>
      <c r="G42" s="9">
        <v>209</v>
      </c>
      <c r="H42" s="9">
        <v>199</v>
      </c>
      <c r="I42" s="9">
        <v>258</v>
      </c>
      <c r="J42" s="10">
        <f>SUM(D42:I42)</f>
        <v>1165</v>
      </c>
      <c r="K42" s="11">
        <f aca="true" t="shared" si="3" ref="K42:K49">AVERAGE(D42:I42)</f>
        <v>194.16666666666666</v>
      </c>
      <c r="L42" s="48">
        <f t="shared" si="1"/>
        <v>258</v>
      </c>
    </row>
    <row r="43" spans="1:12" ht="15">
      <c r="A43" s="9">
        <v>40</v>
      </c>
      <c r="B43" s="7" t="s">
        <v>65</v>
      </c>
      <c r="C43" s="8">
        <v>3</v>
      </c>
      <c r="D43" s="9">
        <v>172</v>
      </c>
      <c r="E43" s="9">
        <v>190</v>
      </c>
      <c r="F43" s="9">
        <v>209</v>
      </c>
      <c r="G43" s="9">
        <v>202</v>
      </c>
      <c r="H43" s="9">
        <v>186</v>
      </c>
      <c r="I43" s="9">
        <v>205</v>
      </c>
      <c r="J43" s="10">
        <f>SUM(D43:I43)</f>
        <v>1164</v>
      </c>
      <c r="K43" s="11">
        <f t="shared" si="3"/>
        <v>194</v>
      </c>
      <c r="L43" s="48">
        <f t="shared" si="1"/>
        <v>209</v>
      </c>
    </row>
    <row r="44" spans="1:12" ht="15">
      <c r="A44" s="9">
        <v>41</v>
      </c>
      <c r="B44" s="7" t="s">
        <v>90</v>
      </c>
      <c r="C44" s="8">
        <v>22</v>
      </c>
      <c r="D44" s="9">
        <v>173</v>
      </c>
      <c r="E44" s="9">
        <v>155</v>
      </c>
      <c r="F44" s="9">
        <v>193</v>
      </c>
      <c r="G44" s="9">
        <v>232</v>
      </c>
      <c r="H44" s="9">
        <v>232</v>
      </c>
      <c r="I44" s="9">
        <v>169</v>
      </c>
      <c r="J44" s="10">
        <f>SUM(D44:I44)</f>
        <v>1154</v>
      </c>
      <c r="K44" s="11">
        <f t="shared" si="3"/>
        <v>192.33333333333334</v>
      </c>
      <c r="L44" s="48">
        <f t="shared" si="1"/>
        <v>232</v>
      </c>
    </row>
    <row r="45" spans="1:12" ht="15">
      <c r="A45" s="9">
        <v>42</v>
      </c>
      <c r="B45" s="7" t="s">
        <v>97</v>
      </c>
      <c r="C45" s="8">
        <v>29</v>
      </c>
      <c r="D45" s="9">
        <v>174</v>
      </c>
      <c r="E45" s="9">
        <v>232</v>
      </c>
      <c r="F45" s="9">
        <v>167</v>
      </c>
      <c r="G45" s="9">
        <v>161</v>
      </c>
      <c r="H45" s="9">
        <v>198</v>
      </c>
      <c r="I45" s="9">
        <v>214</v>
      </c>
      <c r="J45" s="10">
        <f>SUM(D45:I45)</f>
        <v>1146</v>
      </c>
      <c r="K45" s="11">
        <f t="shared" si="3"/>
        <v>191</v>
      </c>
      <c r="L45" s="48">
        <f t="shared" si="1"/>
        <v>232</v>
      </c>
    </row>
    <row r="46" spans="1:12" ht="15">
      <c r="A46" s="9">
        <v>43</v>
      </c>
      <c r="B46" s="7" t="s">
        <v>100</v>
      </c>
      <c r="C46" s="8">
        <v>32</v>
      </c>
      <c r="D46" s="9">
        <v>202</v>
      </c>
      <c r="E46" s="9">
        <v>187</v>
      </c>
      <c r="F46" s="9">
        <v>195</v>
      </c>
      <c r="G46" s="9">
        <v>173</v>
      </c>
      <c r="H46" s="9">
        <v>167</v>
      </c>
      <c r="I46" s="9">
        <v>207</v>
      </c>
      <c r="J46" s="10">
        <f>SUM(D46:I46)</f>
        <v>1131</v>
      </c>
      <c r="K46" s="11">
        <f t="shared" si="3"/>
        <v>188.5</v>
      </c>
      <c r="L46" s="48">
        <f t="shared" si="1"/>
        <v>207</v>
      </c>
    </row>
    <row r="47" spans="1:12" ht="15">
      <c r="A47" s="9">
        <v>44</v>
      </c>
      <c r="B47" s="7" t="s">
        <v>172</v>
      </c>
      <c r="C47" s="8">
        <v>20</v>
      </c>
      <c r="D47" s="9">
        <v>256</v>
      </c>
      <c r="E47" s="9">
        <v>176</v>
      </c>
      <c r="F47" s="9">
        <v>180</v>
      </c>
      <c r="G47" s="9">
        <v>183</v>
      </c>
      <c r="H47" s="9">
        <v>142</v>
      </c>
      <c r="I47" s="9">
        <v>190</v>
      </c>
      <c r="J47" s="10">
        <f>SUM(D47:I47)</f>
        <v>1127</v>
      </c>
      <c r="K47" s="11">
        <f t="shared" si="3"/>
        <v>187.83333333333334</v>
      </c>
      <c r="L47" s="48">
        <f t="shared" si="1"/>
        <v>256</v>
      </c>
    </row>
    <row r="48" spans="1:12" ht="15">
      <c r="A48" s="9">
        <v>45</v>
      </c>
      <c r="B48" s="7" t="s">
        <v>80</v>
      </c>
      <c r="C48" s="8">
        <v>16</v>
      </c>
      <c r="D48" s="9">
        <v>158</v>
      </c>
      <c r="E48" s="9">
        <v>177</v>
      </c>
      <c r="F48" s="9">
        <v>203</v>
      </c>
      <c r="G48" s="9">
        <v>199</v>
      </c>
      <c r="H48" s="9">
        <v>189</v>
      </c>
      <c r="I48" s="9">
        <v>192</v>
      </c>
      <c r="J48" s="10">
        <f>SUM(D48:I48)</f>
        <v>1118</v>
      </c>
      <c r="K48" s="11">
        <f t="shared" si="3"/>
        <v>186.33333333333334</v>
      </c>
      <c r="L48" s="48">
        <f t="shared" si="1"/>
        <v>203</v>
      </c>
    </row>
    <row r="49" spans="1:12" ht="15">
      <c r="A49" s="9">
        <v>46</v>
      </c>
      <c r="B49" s="7" t="s">
        <v>96</v>
      </c>
      <c r="C49" s="8">
        <v>28</v>
      </c>
      <c r="D49" s="9">
        <v>166</v>
      </c>
      <c r="E49" s="9">
        <v>170</v>
      </c>
      <c r="F49" s="9">
        <v>216</v>
      </c>
      <c r="G49" s="9">
        <v>185</v>
      </c>
      <c r="H49" s="9">
        <v>205</v>
      </c>
      <c r="I49" s="9">
        <v>171</v>
      </c>
      <c r="J49" s="10">
        <f>SUM(D49:I49)</f>
        <v>1113</v>
      </c>
      <c r="K49" s="11">
        <f t="shared" si="3"/>
        <v>185.5</v>
      </c>
      <c r="L49" s="48">
        <f t="shared" si="1"/>
        <v>216</v>
      </c>
    </row>
    <row r="50" spans="1:12" ht="15">
      <c r="A50" s="9">
        <v>47</v>
      </c>
      <c r="B50" s="7" t="s">
        <v>78</v>
      </c>
      <c r="C50" s="8">
        <v>15</v>
      </c>
      <c r="D50" s="9">
        <v>147</v>
      </c>
      <c r="E50" s="9">
        <v>144</v>
      </c>
      <c r="F50" s="9">
        <v>187</v>
      </c>
      <c r="G50" s="9">
        <v>183</v>
      </c>
      <c r="H50" s="9">
        <v>199</v>
      </c>
      <c r="I50" s="9">
        <v>236</v>
      </c>
      <c r="J50" s="10">
        <f>SUM(D50:I50)</f>
        <v>1096</v>
      </c>
      <c r="K50" s="11">
        <f aca="true" t="shared" si="4" ref="K50:K55">AVERAGE(D50:I50)</f>
        <v>182.66666666666666</v>
      </c>
      <c r="L50" s="48">
        <f aca="true" t="shared" si="5" ref="L50:L55">MAX(D50:I50)</f>
        <v>236</v>
      </c>
    </row>
    <row r="51" spans="1:12" ht="15">
      <c r="A51" s="9">
        <v>48</v>
      </c>
      <c r="B51" s="7" t="s">
        <v>84</v>
      </c>
      <c r="C51" s="8">
        <v>18</v>
      </c>
      <c r="D51" s="9">
        <v>179</v>
      </c>
      <c r="E51" s="9">
        <v>165</v>
      </c>
      <c r="F51" s="9">
        <v>223</v>
      </c>
      <c r="G51" s="9">
        <v>189</v>
      </c>
      <c r="H51" s="9">
        <v>140</v>
      </c>
      <c r="I51" s="9">
        <v>182</v>
      </c>
      <c r="J51" s="10">
        <f>SUM(D51:I51)</f>
        <v>1078</v>
      </c>
      <c r="K51" s="11">
        <f t="shared" si="4"/>
        <v>179.66666666666666</v>
      </c>
      <c r="L51" s="48">
        <f t="shared" si="5"/>
        <v>223</v>
      </c>
    </row>
    <row r="52" spans="1:12" ht="15">
      <c r="A52" s="9">
        <v>49</v>
      </c>
      <c r="B52" s="7" t="s">
        <v>99</v>
      </c>
      <c r="C52" s="8">
        <v>31</v>
      </c>
      <c r="D52" s="9">
        <v>194</v>
      </c>
      <c r="E52" s="9">
        <v>212</v>
      </c>
      <c r="F52" s="9">
        <v>190</v>
      </c>
      <c r="G52" s="9">
        <v>158</v>
      </c>
      <c r="H52" s="9">
        <v>161</v>
      </c>
      <c r="I52" s="9">
        <v>141</v>
      </c>
      <c r="J52" s="10">
        <f>SUM(D52:I52)</f>
        <v>1056</v>
      </c>
      <c r="K52" s="11">
        <f t="shared" si="4"/>
        <v>176</v>
      </c>
      <c r="L52" s="48">
        <f t="shared" si="5"/>
        <v>212</v>
      </c>
    </row>
    <row r="53" spans="1:12" ht="15">
      <c r="A53" s="9">
        <v>50</v>
      </c>
      <c r="B53" s="7" t="s">
        <v>173</v>
      </c>
      <c r="C53" s="8">
        <v>25</v>
      </c>
      <c r="D53" s="9">
        <v>200</v>
      </c>
      <c r="E53" s="9">
        <v>150</v>
      </c>
      <c r="F53" s="9">
        <v>156</v>
      </c>
      <c r="G53" s="9">
        <v>181</v>
      </c>
      <c r="H53" s="9">
        <v>155</v>
      </c>
      <c r="I53" s="9">
        <v>182</v>
      </c>
      <c r="J53" s="10">
        <f>SUM(D53:I53)</f>
        <v>1024</v>
      </c>
      <c r="K53" s="11">
        <f t="shared" si="4"/>
        <v>170.66666666666666</v>
      </c>
      <c r="L53" s="48">
        <f t="shared" si="5"/>
        <v>200</v>
      </c>
    </row>
    <row r="54" spans="1:12" ht="15">
      <c r="A54" s="9">
        <v>51</v>
      </c>
      <c r="B54" s="7" t="s">
        <v>71</v>
      </c>
      <c r="C54" s="8">
        <v>3</v>
      </c>
      <c r="D54" s="9">
        <v>199</v>
      </c>
      <c r="E54" s="9">
        <v>124</v>
      </c>
      <c r="F54" s="9">
        <v>181</v>
      </c>
      <c r="G54" s="9">
        <v>190</v>
      </c>
      <c r="H54" s="9">
        <v>134</v>
      </c>
      <c r="I54" s="9">
        <v>182</v>
      </c>
      <c r="J54" s="10">
        <f>SUM(D54:I54)</f>
        <v>1010</v>
      </c>
      <c r="K54" s="11">
        <f t="shared" si="4"/>
        <v>168.33333333333334</v>
      </c>
      <c r="L54" s="48">
        <f t="shared" si="5"/>
        <v>199</v>
      </c>
    </row>
    <row r="55" spans="1:12" ht="15">
      <c r="A55" s="9">
        <v>52</v>
      </c>
      <c r="B55" s="7" t="s">
        <v>94</v>
      </c>
      <c r="C55" s="8">
        <v>26</v>
      </c>
      <c r="D55" s="9">
        <v>172</v>
      </c>
      <c r="E55" s="9">
        <v>167</v>
      </c>
      <c r="F55" s="9">
        <v>180</v>
      </c>
      <c r="G55" s="9">
        <v>193</v>
      </c>
      <c r="H55" s="9" t="s">
        <v>213</v>
      </c>
      <c r="I55" s="9" t="s">
        <v>213</v>
      </c>
      <c r="J55" s="10">
        <f>SUM(D55:I55)</f>
        <v>712</v>
      </c>
      <c r="K55" s="11">
        <f t="shared" si="4"/>
        <v>178</v>
      </c>
      <c r="L55" s="48">
        <f t="shared" si="5"/>
        <v>193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4" sqref="J4:J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9" t="s">
        <v>12</v>
      </c>
      <c r="B1" s="66"/>
      <c r="D1" s="70"/>
      <c r="E1" s="66"/>
      <c r="F1" s="66"/>
      <c r="G1" s="66"/>
      <c r="H1" s="66"/>
      <c r="I1" s="66"/>
      <c r="J1" s="71"/>
      <c r="K1" s="71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7" t="s">
        <v>44</v>
      </c>
    </row>
    <row r="4" spans="1:13" ht="15">
      <c r="A4" s="6">
        <v>1</v>
      </c>
      <c r="B4" s="7" t="s">
        <v>115</v>
      </c>
      <c r="C4" s="12">
        <v>11</v>
      </c>
      <c r="D4" s="9">
        <v>193</v>
      </c>
      <c r="E4" s="9">
        <v>235</v>
      </c>
      <c r="F4" s="9">
        <v>267</v>
      </c>
      <c r="G4" s="9">
        <v>181</v>
      </c>
      <c r="H4" s="9">
        <v>184</v>
      </c>
      <c r="I4" s="9">
        <v>243</v>
      </c>
      <c r="J4" s="10">
        <f>SUM(D4:I4)</f>
        <v>1303</v>
      </c>
      <c r="K4" s="11">
        <f aca="true" t="shared" si="0" ref="K4:K11">AVERAGE(D4:I4)</f>
        <v>217.16666666666666</v>
      </c>
      <c r="L4" s="9">
        <f aca="true" t="shared" si="1" ref="L4:L24">MAX(D4:I4)</f>
        <v>267</v>
      </c>
      <c r="M4" s="46"/>
    </row>
    <row r="5" spans="1:12" ht="15">
      <c r="A5" s="6">
        <v>2</v>
      </c>
      <c r="B5" s="7" t="s">
        <v>164</v>
      </c>
      <c r="C5" s="12">
        <v>40</v>
      </c>
      <c r="D5" s="9">
        <v>236</v>
      </c>
      <c r="E5" s="9">
        <v>202</v>
      </c>
      <c r="F5" s="9">
        <v>212</v>
      </c>
      <c r="G5" s="9">
        <v>212</v>
      </c>
      <c r="H5" s="9">
        <v>236</v>
      </c>
      <c r="I5" s="9">
        <v>194</v>
      </c>
      <c r="J5" s="10">
        <f>SUM(D5:I5)</f>
        <v>1292</v>
      </c>
      <c r="K5" s="11">
        <f t="shared" si="0"/>
        <v>215.33333333333334</v>
      </c>
      <c r="L5" s="9">
        <f t="shared" si="1"/>
        <v>236</v>
      </c>
    </row>
    <row r="6" spans="1:12" ht="15">
      <c r="A6" s="6">
        <v>3</v>
      </c>
      <c r="B6" s="7" t="s">
        <v>114</v>
      </c>
      <c r="C6" s="12">
        <v>11</v>
      </c>
      <c r="D6" s="9">
        <v>185</v>
      </c>
      <c r="E6" s="9">
        <v>259</v>
      </c>
      <c r="F6" s="9">
        <v>183</v>
      </c>
      <c r="G6" s="9">
        <v>261</v>
      </c>
      <c r="H6" s="9">
        <v>215</v>
      </c>
      <c r="I6" s="9">
        <v>174</v>
      </c>
      <c r="J6" s="10">
        <f>SUM(D6:I6)</f>
        <v>1277</v>
      </c>
      <c r="K6" s="11">
        <f t="shared" si="0"/>
        <v>212.83333333333334</v>
      </c>
      <c r="L6" s="9">
        <f t="shared" si="1"/>
        <v>261</v>
      </c>
    </row>
    <row r="7" spans="1:12" ht="15">
      <c r="A7" s="6">
        <v>4</v>
      </c>
      <c r="B7" s="7" t="s">
        <v>168</v>
      </c>
      <c r="C7" s="12">
        <v>36</v>
      </c>
      <c r="D7" s="9">
        <v>206</v>
      </c>
      <c r="E7" s="9">
        <v>206</v>
      </c>
      <c r="F7" s="9">
        <v>257</v>
      </c>
      <c r="G7" s="9">
        <v>213</v>
      </c>
      <c r="H7" s="9">
        <v>214</v>
      </c>
      <c r="I7" s="9">
        <v>180</v>
      </c>
      <c r="J7" s="10">
        <f>SUM(D7:I7)</f>
        <v>1276</v>
      </c>
      <c r="K7" s="11">
        <f t="shared" si="0"/>
        <v>212.66666666666666</v>
      </c>
      <c r="L7" s="9">
        <f t="shared" si="1"/>
        <v>257</v>
      </c>
    </row>
    <row r="8" spans="1:12" ht="15">
      <c r="A8" s="6">
        <v>5</v>
      </c>
      <c r="B8" s="7" t="s">
        <v>127</v>
      </c>
      <c r="C8" s="12">
        <v>40</v>
      </c>
      <c r="D8" s="9">
        <v>180</v>
      </c>
      <c r="E8" s="9">
        <v>191</v>
      </c>
      <c r="F8" s="9">
        <v>226</v>
      </c>
      <c r="G8" s="9">
        <v>184</v>
      </c>
      <c r="H8" s="9">
        <v>267</v>
      </c>
      <c r="I8" s="9">
        <v>213</v>
      </c>
      <c r="J8" s="10">
        <f>SUM(D8:I8)</f>
        <v>1261</v>
      </c>
      <c r="K8" s="11">
        <f t="shared" si="0"/>
        <v>210.16666666666666</v>
      </c>
      <c r="L8" s="9">
        <f t="shared" si="1"/>
        <v>267</v>
      </c>
    </row>
    <row r="9" spans="1:12" ht="15">
      <c r="A9" s="6">
        <v>6</v>
      </c>
      <c r="B9" s="7" t="s">
        <v>126</v>
      </c>
      <c r="C9" s="12">
        <v>33</v>
      </c>
      <c r="D9" s="9">
        <v>243</v>
      </c>
      <c r="E9" s="9">
        <v>221</v>
      </c>
      <c r="F9" s="9">
        <v>218</v>
      </c>
      <c r="G9" s="9">
        <v>200</v>
      </c>
      <c r="H9" s="9">
        <v>189</v>
      </c>
      <c r="I9" s="9">
        <v>181</v>
      </c>
      <c r="J9" s="10">
        <f>SUM(D9:I9)</f>
        <v>1252</v>
      </c>
      <c r="K9" s="11">
        <f t="shared" si="0"/>
        <v>208.66666666666666</v>
      </c>
      <c r="L9" s="9">
        <f t="shared" si="1"/>
        <v>243</v>
      </c>
    </row>
    <row r="10" spans="1:12" ht="15">
      <c r="A10" s="6">
        <v>7</v>
      </c>
      <c r="B10" s="7" t="s">
        <v>129</v>
      </c>
      <c r="C10" s="12">
        <v>40</v>
      </c>
      <c r="D10" s="9">
        <v>212</v>
      </c>
      <c r="E10" s="9">
        <v>201</v>
      </c>
      <c r="F10" s="9">
        <v>206</v>
      </c>
      <c r="G10" s="9">
        <v>214</v>
      </c>
      <c r="H10" s="9">
        <v>213</v>
      </c>
      <c r="I10" s="9">
        <v>184</v>
      </c>
      <c r="J10" s="10">
        <f>SUM(D10:I10)</f>
        <v>1230</v>
      </c>
      <c r="K10" s="11">
        <f t="shared" si="0"/>
        <v>205</v>
      </c>
      <c r="L10" s="9">
        <f t="shared" si="1"/>
        <v>214</v>
      </c>
    </row>
    <row r="11" spans="1:12" ht="15">
      <c r="A11" s="6">
        <v>8</v>
      </c>
      <c r="B11" s="7" t="s">
        <v>110</v>
      </c>
      <c r="C11" s="12">
        <v>2</v>
      </c>
      <c r="D11" s="9">
        <v>202</v>
      </c>
      <c r="E11" s="9">
        <v>222</v>
      </c>
      <c r="F11" s="9">
        <v>160</v>
      </c>
      <c r="G11" s="9">
        <v>213</v>
      </c>
      <c r="H11" s="9">
        <v>224</v>
      </c>
      <c r="I11" s="9">
        <v>193</v>
      </c>
      <c r="J11" s="10">
        <f>SUM(D11:I11)</f>
        <v>1214</v>
      </c>
      <c r="K11" s="11">
        <f t="shared" si="0"/>
        <v>202.33333333333334</v>
      </c>
      <c r="L11" s="9">
        <f t="shared" si="1"/>
        <v>224</v>
      </c>
    </row>
    <row r="12" spans="1:13" ht="15">
      <c r="A12" s="6">
        <v>9</v>
      </c>
      <c r="B12" s="7" t="s">
        <v>122</v>
      </c>
      <c r="C12" s="12">
        <v>29</v>
      </c>
      <c r="D12" s="9">
        <v>148</v>
      </c>
      <c r="E12" s="9">
        <v>224</v>
      </c>
      <c r="F12" s="9">
        <v>207</v>
      </c>
      <c r="G12" s="9">
        <v>181</v>
      </c>
      <c r="H12" s="9">
        <v>243</v>
      </c>
      <c r="I12" s="9">
        <v>211</v>
      </c>
      <c r="J12" s="10">
        <f>SUM(D12:I12)</f>
        <v>1214</v>
      </c>
      <c r="K12" s="11">
        <f aca="true" t="shared" si="2" ref="K12:K24">AVERAGE(D12:I12)</f>
        <v>202.33333333333334</v>
      </c>
      <c r="L12" s="9">
        <f t="shared" si="1"/>
        <v>243</v>
      </c>
      <c r="M12" s="46"/>
    </row>
    <row r="13" spans="1:12" ht="15">
      <c r="A13" s="6">
        <v>10</v>
      </c>
      <c r="B13" s="7" t="s">
        <v>123</v>
      </c>
      <c r="C13" s="12">
        <v>30</v>
      </c>
      <c r="D13" s="9">
        <v>199</v>
      </c>
      <c r="E13" s="9">
        <v>160</v>
      </c>
      <c r="F13" s="9">
        <v>231</v>
      </c>
      <c r="G13" s="9">
        <v>221</v>
      </c>
      <c r="H13" s="9">
        <v>195</v>
      </c>
      <c r="I13" s="9">
        <v>178</v>
      </c>
      <c r="J13" s="10">
        <f>SUM(D13:I13)</f>
        <v>1184</v>
      </c>
      <c r="K13" s="11">
        <f t="shared" si="2"/>
        <v>197.33333333333334</v>
      </c>
      <c r="L13" s="9">
        <f t="shared" si="1"/>
        <v>231</v>
      </c>
    </row>
    <row r="14" spans="1:12" ht="15">
      <c r="A14" s="6">
        <v>11</v>
      </c>
      <c r="B14" s="7" t="s">
        <v>113</v>
      </c>
      <c r="C14" s="12">
        <v>7</v>
      </c>
      <c r="D14" s="9">
        <v>222</v>
      </c>
      <c r="E14" s="9">
        <v>215</v>
      </c>
      <c r="F14" s="9">
        <v>163</v>
      </c>
      <c r="G14" s="9">
        <v>193</v>
      </c>
      <c r="H14" s="9">
        <v>212</v>
      </c>
      <c r="I14" s="9">
        <v>160</v>
      </c>
      <c r="J14" s="10">
        <f>SUM(D14:I14)</f>
        <v>1165</v>
      </c>
      <c r="K14" s="11">
        <f t="shared" si="2"/>
        <v>194.16666666666666</v>
      </c>
      <c r="L14" s="9">
        <f t="shared" si="1"/>
        <v>222</v>
      </c>
    </row>
    <row r="15" spans="1:12" ht="15">
      <c r="A15" s="6">
        <v>12</v>
      </c>
      <c r="B15" s="7" t="s">
        <v>117</v>
      </c>
      <c r="C15" s="12">
        <v>14</v>
      </c>
      <c r="D15" s="9">
        <v>198</v>
      </c>
      <c r="E15" s="9">
        <v>256</v>
      </c>
      <c r="F15" s="9">
        <v>145</v>
      </c>
      <c r="G15" s="9">
        <v>156</v>
      </c>
      <c r="H15" s="9">
        <v>213</v>
      </c>
      <c r="I15" s="9">
        <v>177</v>
      </c>
      <c r="J15" s="10">
        <f>SUM(D15:I15)</f>
        <v>1145</v>
      </c>
      <c r="K15" s="11">
        <f t="shared" si="2"/>
        <v>190.83333333333334</v>
      </c>
      <c r="L15" s="9">
        <f t="shared" si="1"/>
        <v>256</v>
      </c>
    </row>
    <row r="16" spans="1:12" ht="15">
      <c r="A16" s="6">
        <v>13</v>
      </c>
      <c r="B16" s="7" t="s">
        <v>111</v>
      </c>
      <c r="C16" s="12">
        <v>6</v>
      </c>
      <c r="D16" s="9">
        <v>183</v>
      </c>
      <c r="E16" s="9">
        <v>160</v>
      </c>
      <c r="F16" s="9">
        <v>160</v>
      </c>
      <c r="G16" s="9">
        <v>237</v>
      </c>
      <c r="H16" s="9">
        <v>169</v>
      </c>
      <c r="I16" s="9">
        <v>225</v>
      </c>
      <c r="J16" s="10">
        <f>SUM(D16:I16)</f>
        <v>1134</v>
      </c>
      <c r="K16" s="11">
        <f t="shared" si="2"/>
        <v>189</v>
      </c>
      <c r="L16" s="9">
        <f t="shared" si="1"/>
        <v>237</v>
      </c>
    </row>
    <row r="17" spans="1:12" ht="15">
      <c r="A17" s="6">
        <v>14</v>
      </c>
      <c r="B17" s="7" t="s">
        <v>112</v>
      </c>
      <c r="C17" s="12">
        <v>6</v>
      </c>
      <c r="D17" s="9">
        <v>155</v>
      </c>
      <c r="E17" s="9">
        <v>194</v>
      </c>
      <c r="F17" s="9">
        <v>203</v>
      </c>
      <c r="G17" s="9">
        <v>224</v>
      </c>
      <c r="H17" s="9">
        <v>181</v>
      </c>
      <c r="I17" s="9">
        <v>177</v>
      </c>
      <c r="J17" s="10">
        <f>SUM(D17:I17)</f>
        <v>1134</v>
      </c>
      <c r="K17" s="11">
        <f t="shared" si="2"/>
        <v>189</v>
      </c>
      <c r="L17" s="9">
        <f t="shared" si="1"/>
        <v>224</v>
      </c>
    </row>
    <row r="18" spans="1:12" ht="15">
      <c r="A18" s="6">
        <v>15</v>
      </c>
      <c r="B18" s="7" t="s">
        <v>116</v>
      </c>
      <c r="C18" s="12">
        <v>12</v>
      </c>
      <c r="D18" s="9">
        <v>204</v>
      </c>
      <c r="E18" s="9">
        <v>202</v>
      </c>
      <c r="F18" s="9">
        <v>189</v>
      </c>
      <c r="G18" s="9">
        <v>202</v>
      </c>
      <c r="H18" s="9">
        <v>150</v>
      </c>
      <c r="I18" s="9">
        <v>179</v>
      </c>
      <c r="J18" s="10">
        <f>SUM(D18:I18)</f>
        <v>1126</v>
      </c>
      <c r="K18" s="11">
        <f t="shared" si="2"/>
        <v>187.66666666666666</v>
      </c>
      <c r="L18" s="9">
        <f t="shared" si="1"/>
        <v>204</v>
      </c>
    </row>
    <row r="19" spans="1:12" ht="15">
      <c r="A19" s="6">
        <v>16</v>
      </c>
      <c r="B19" s="7" t="s">
        <v>121</v>
      </c>
      <c r="C19" s="12">
        <v>26</v>
      </c>
      <c r="D19" s="9">
        <v>213</v>
      </c>
      <c r="E19" s="9">
        <v>155</v>
      </c>
      <c r="F19" s="9">
        <v>233</v>
      </c>
      <c r="G19" s="9">
        <v>178</v>
      </c>
      <c r="H19" s="9">
        <v>147</v>
      </c>
      <c r="I19" s="9">
        <v>190</v>
      </c>
      <c r="J19" s="10">
        <f>SUM(D19:I19)</f>
        <v>1116</v>
      </c>
      <c r="K19" s="11">
        <f t="shared" si="2"/>
        <v>186</v>
      </c>
      <c r="L19" s="9">
        <f t="shared" si="1"/>
        <v>233</v>
      </c>
    </row>
    <row r="20" spans="1:12" ht="15">
      <c r="A20" s="6">
        <v>17</v>
      </c>
      <c r="B20" s="7" t="s">
        <v>125</v>
      </c>
      <c r="C20" s="12">
        <v>33</v>
      </c>
      <c r="D20" s="9">
        <v>192</v>
      </c>
      <c r="E20" s="9">
        <v>212</v>
      </c>
      <c r="F20" s="9">
        <v>116</v>
      </c>
      <c r="G20" s="9">
        <v>190</v>
      </c>
      <c r="H20" s="9">
        <v>181</v>
      </c>
      <c r="I20" s="9">
        <v>219</v>
      </c>
      <c r="J20" s="10">
        <f>SUM(D20:I20)</f>
        <v>1110</v>
      </c>
      <c r="K20" s="11">
        <f t="shared" si="2"/>
        <v>185</v>
      </c>
      <c r="L20" s="9">
        <f t="shared" si="1"/>
        <v>219</v>
      </c>
    </row>
    <row r="21" spans="1:12" ht="15">
      <c r="A21" s="6">
        <v>18</v>
      </c>
      <c r="B21" s="7" t="s">
        <v>118</v>
      </c>
      <c r="C21" s="12">
        <v>20</v>
      </c>
      <c r="D21" s="9">
        <v>221</v>
      </c>
      <c r="E21" s="9">
        <v>188</v>
      </c>
      <c r="F21" s="9">
        <v>168</v>
      </c>
      <c r="G21" s="9">
        <v>158</v>
      </c>
      <c r="H21" s="9">
        <v>199</v>
      </c>
      <c r="I21" s="9">
        <v>173</v>
      </c>
      <c r="J21" s="10">
        <f>SUM(D21:I21)</f>
        <v>1107</v>
      </c>
      <c r="K21" s="11">
        <f t="shared" si="2"/>
        <v>184.5</v>
      </c>
      <c r="L21" s="9">
        <f t="shared" si="1"/>
        <v>221</v>
      </c>
    </row>
    <row r="22" spans="1:12" ht="15">
      <c r="A22" s="6">
        <v>19</v>
      </c>
      <c r="B22" s="7" t="s">
        <v>124</v>
      </c>
      <c r="C22" s="12">
        <v>32</v>
      </c>
      <c r="D22" s="9">
        <v>205</v>
      </c>
      <c r="E22" s="9">
        <v>202</v>
      </c>
      <c r="F22" s="9">
        <v>200</v>
      </c>
      <c r="G22" s="9">
        <v>149</v>
      </c>
      <c r="H22" s="9">
        <v>182</v>
      </c>
      <c r="I22" s="9">
        <v>167</v>
      </c>
      <c r="J22" s="10">
        <f>SUM(D22:I22)</f>
        <v>1105</v>
      </c>
      <c r="K22" s="11">
        <f t="shared" si="2"/>
        <v>184.16666666666666</v>
      </c>
      <c r="L22" s="9">
        <f t="shared" si="1"/>
        <v>205</v>
      </c>
    </row>
    <row r="23" spans="1:12" ht="15">
      <c r="A23" s="6">
        <v>20</v>
      </c>
      <c r="B23" s="7" t="s">
        <v>119</v>
      </c>
      <c r="C23" s="12">
        <v>22</v>
      </c>
      <c r="D23" s="9">
        <v>155</v>
      </c>
      <c r="E23" s="9">
        <v>181</v>
      </c>
      <c r="F23" s="9">
        <v>189</v>
      </c>
      <c r="G23" s="9">
        <v>202</v>
      </c>
      <c r="H23" s="9">
        <v>178</v>
      </c>
      <c r="I23" s="9">
        <v>198</v>
      </c>
      <c r="J23" s="10">
        <f>SUM(D23:I23)</f>
        <v>1103</v>
      </c>
      <c r="K23" s="11">
        <f t="shared" si="2"/>
        <v>183.83333333333334</v>
      </c>
      <c r="L23" s="9">
        <f t="shared" si="1"/>
        <v>202</v>
      </c>
    </row>
    <row r="24" spans="1:12" ht="15">
      <c r="A24" s="6">
        <v>21</v>
      </c>
      <c r="B24" s="7" t="s">
        <v>120</v>
      </c>
      <c r="C24" s="12">
        <v>23</v>
      </c>
      <c r="D24" s="9">
        <v>183</v>
      </c>
      <c r="E24" s="9">
        <v>179</v>
      </c>
      <c r="F24" s="9">
        <v>151</v>
      </c>
      <c r="G24" s="9">
        <v>189</v>
      </c>
      <c r="H24" s="9">
        <v>228</v>
      </c>
      <c r="I24" s="9">
        <v>162</v>
      </c>
      <c r="J24" s="10">
        <f>SUM(D24:I24)</f>
        <v>1092</v>
      </c>
      <c r="K24" s="11">
        <f t="shared" si="2"/>
        <v>182</v>
      </c>
      <c r="L24" s="9">
        <f t="shared" si="1"/>
        <v>228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A1">
      <pane xSplit="5" ySplit="1" topLeftCell="L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D4" sqref="AD4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421875" style="15" customWidth="1"/>
    <col min="30" max="30" width="7.28125" style="15" bestFit="1" customWidth="1"/>
    <col min="31" max="16384" width="9.140625" style="15" customWidth="1"/>
  </cols>
  <sheetData>
    <row r="1" spans="1:30" ht="13.5">
      <c r="A1" s="72" t="s">
        <v>13</v>
      </c>
      <c r="B1" s="73"/>
      <c r="C1" s="14"/>
      <c r="D1" s="14"/>
      <c r="F1" s="74"/>
      <c r="G1" s="74"/>
      <c r="H1" s="74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5"/>
      <c r="AA1" s="66"/>
      <c r="AB1" s="66"/>
      <c r="AC1" s="66"/>
      <c r="AD1" s="66"/>
    </row>
    <row r="2" ht="13.5" thickBot="1"/>
    <row r="3" spans="1:3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56</v>
      </c>
      <c r="AD3" s="17" t="s">
        <v>10</v>
      </c>
    </row>
    <row r="4" spans="1:32" ht="12.75">
      <c r="A4" s="19">
        <v>1</v>
      </c>
      <c r="B4" s="20" t="s">
        <v>150</v>
      </c>
      <c r="C4" s="20">
        <v>134</v>
      </c>
      <c r="D4" s="21">
        <v>59</v>
      </c>
      <c r="E4" s="28">
        <v>24</v>
      </c>
      <c r="F4" s="22">
        <v>197</v>
      </c>
      <c r="G4" s="23">
        <f>D4</f>
        <v>59</v>
      </c>
      <c r="H4" s="24">
        <f>SUM(F4:G4)</f>
        <v>256</v>
      </c>
      <c r="I4" s="22">
        <v>210</v>
      </c>
      <c r="J4" s="23">
        <f>D4</f>
        <v>59</v>
      </c>
      <c r="K4" s="24">
        <f>SUM(I4:J4)</f>
        <v>269</v>
      </c>
      <c r="L4" s="27">
        <f>H4+K4</f>
        <v>525</v>
      </c>
      <c r="M4" s="22">
        <v>138</v>
      </c>
      <c r="N4" s="23">
        <f>D4</f>
        <v>59</v>
      </c>
      <c r="O4" s="24">
        <f>SUM(M4:N4)</f>
        <v>197</v>
      </c>
      <c r="P4" s="27">
        <f>L4+O4</f>
        <v>722</v>
      </c>
      <c r="Q4" s="22">
        <v>194</v>
      </c>
      <c r="R4" s="23">
        <f>D4</f>
        <v>59</v>
      </c>
      <c r="S4" s="24">
        <f>SUM(Q4:R4)</f>
        <v>253</v>
      </c>
      <c r="T4" s="27">
        <f>P4+S4</f>
        <v>975</v>
      </c>
      <c r="U4" s="22">
        <v>199</v>
      </c>
      <c r="V4" s="23">
        <f>D4</f>
        <v>59</v>
      </c>
      <c r="W4" s="24">
        <f>SUM(U4:V4)</f>
        <v>258</v>
      </c>
      <c r="X4" s="27">
        <f>T4+W4</f>
        <v>1233</v>
      </c>
      <c r="Y4" s="22">
        <v>183</v>
      </c>
      <c r="Z4" s="23">
        <f>D4</f>
        <v>59</v>
      </c>
      <c r="AA4" s="24">
        <f>SUM(Y4:Z4)</f>
        <v>242</v>
      </c>
      <c r="AB4" s="25">
        <f>H4+K4+O4+S4+W4+AA4</f>
        <v>1475</v>
      </c>
      <c r="AC4" s="54">
        <f>F4+I4+M4+Q4+U4+Y4</f>
        <v>1121</v>
      </c>
      <c r="AD4" s="26">
        <f>AVERAGE(F4,I4,M4,Q4,U4,Y4)</f>
        <v>186.83333333333334</v>
      </c>
      <c r="AF4" s="49"/>
    </row>
    <row r="5" spans="1:30" ht="12.75">
      <c r="A5" s="19">
        <v>2</v>
      </c>
      <c r="B5" s="20" t="s">
        <v>162</v>
      </c>
      <c r="C5" s="20">
        <v>165</v>
      </c>
      <c r="D5" s="21">
        <v>31</v>
      </c>
      <c r="E5" s="28">
        <v>26</v>
      </c>
      <c r="F5" s="22">
        <v>188</v>
      </c>
      <c r="G5" s="23">
        <f>D5</f>
        <v>31</v>
      </c>
      <c r="H5" s="24">
        <f>SUM(F5:G5)</f>
        <v>219</v>
      </c>
      <c r="I5" s="22">
        <v>192</v>
      </c>
      <c r="J5" s="23">
        <f>D5</f>
        <v>31</v>
      </c>
      <c r="K5" s="24">
        <f>SUM(I5:J5)</f>
        <v>223</v>
      </c>
      <c r="L5" s="27">
        <f>H5+K5</f>
        <v>442</v>
      </c>
      <c r="M5" s="22">
        <v>244</v>
      </c>
      <c r="N5" s="23">
        <f>D5</f>
        <v>31</v>
      </c>
      <c r="O5" s="24">
        <f>SUM(M5:N5)</f>
        <v>275</v>
      </c>
      <c r="P5" s="27">
        <f>L5+O5</f>
        <v>717</v>
      </c>
      <c r="Q5" s="22">
        <v>235</v>
      </c>
      <c r="R5" s="23">
        <f>D5</f>
        <v>31</v>
      </c>
      <c r="S5" s="24">
        <f>SUM(Q5:R5)</f>
        <v>266</v>
      </c>
      <c r="T5" s="27">
        <f>P5+S5</f>
        <v>983</v>
      </c>
      <c r="U5" s="22">
        <v>205</v>
      </c>
      <c r="V5" s="23">
        <f>D5</f>
        <v>31</v>
      </c>
      <c r="W5" s="24">
        <f>SUM(U5:V5)</f>
        <v>236</v>
      </c>
      <c r="X5" s="27">
        <f>T5+W5</f>
        <v>1219</v>
      </c>
      <c r="Y5" s="22">
        <v>213</v>
      </c>
      <c r="Z5" s="23">
        <f>D5</f>
        <v>31</v>
      </c>
      <c r="AA5" s="24">
        <f>SUM(Y5:Z5)</f>
        <v>244</v>
      </c>
      <c r="AB5" s="25">
        <f>H5+K5+O5+S5+W5+AA5</f>
        <v>1463</v>
      </c>
      <c r="AC5" s="54">
        <f aca="true" t="shared" si="0" ref="AC5:AC25">F5+I5+M5+Q5+U5+Y5</f>
        <v>1277</v>
      </c>
      <c r="AD5" s="26">
        <f aca="true" t="shared" si="1" ref="AD5:AD11">AVERAGE(F5,I5,M5,Q5,U5,Y5)</f>
        <v>212.83333333333334</v>
      </c>
    </row>
    <row r="6" spans="1:30" ht="12.75">
      <c r="A6" s="19">
        <v>3</v>
      </c>
      <c r="B6" s="20" t="s">
        <v>140</v>
      </c>
      <c r="C6" s="20">
        <v>158</v>
      </c>
      <c r="D6" s="21">
        <v>37</v>
      </c>
      <c r="E6" s="28">
        <v>11</v>
      </c>
      <c r="F6" s="22">
        <v>145</v>
      </c>
      <c r="G6" s="23">
        <f>D6</f>
        <v>37</v>
      </c>
      <c r="H6" s="24">
        <f>SUM(F6:G6)</f>
        <v>182</v>
      </c>
      <c r="I6" s="22">
        <v>170</v>
      </c>
      <c r="J6" s="23">
        <f>D6</f>
        <v>37</v>
      </c>
      <c r="K6" s="24">
        <f>SUM(I6:J6)</f>
        <v>207</v>
      </c>
      <c r="L6" s="27">
        <f>H6+K6</f>
        <v>389</v>
      </c>
      <c r="M6" s="22">
        <v>237</v>
      </c>
      <c r="N6" s="23">
        <f>D6</f>
        <v>37</v>
      </c>
      <c r="O6" s="24">
        <f>SUM(M6:N6)</f>
        <v>274</v>
      </c>
      <c r="P6" s="27">
        <f>L6+O6</f>
        <v>663</v>
      </c>
      <c r="Q6" s="22">
        <v>245</v>
      </c>
      <c r="R6" s="23">
        <f>D6</f>
        <v>37</v>
      </c>
      <c r="S6" s="24">
        <f>SUM(Q6:R6)</f>
        <v>282</v>
      </c>
      <c r="T6" s="27">
        <f>P6+S6</f>
        <v>945</v>
      </c>
      <c r="U6" s="22">
        <v>209</v>
      </c>
      <c r="V6" s="23">
        <f>D6</f>
        <v>37</v>
      </c>
      <c r="W6" s="24">
        <f>SUM(U6:V6)</f>
        <v>246</v>
      </c>
      <c r="X6" s="27">
        <f>T6+W6</f>
        <v>1191</v>
      </c>
      <c r="Y6" s="22">
        <v>161</v>
      </c>
      <c r="Z6" s="23">
        <f>D6</f>
        <v>37</v>
      </c>
      <c r="AA6" s="24">
        <f>SUM(Y6:Z6)</f>
        <v>198</v>
      </c>
      <c r="AB6" s="25">
        <f>H6+K6+O6+S6+W6+AA6</f>
        <v>1389</v>
      </c>
      <c r="AC6" s="54">
        <f t="shared" si="0"/>
        <v>1167</v>
      </c>
      <c r="AD6" s="26">
        <f t="shared" si="1"/>
        <v>194.5</v>
      </c>
    </row>
    <row r="7" spans="1:30" ht="12.75">
      <c r="A7" s="19">
        <v>4</v>
      </c>
      <c r="B7" s="20" t="s">
        <v>135</v>
      </c>
      <c r="C7" s="20">
        <v>164</v>
      </c>
      <c r="D7" s="21">
        <v>32</v>
      </c>
      <c r="E7" s="28">
        <v>7</v>
      </c>
      <c r="F7" s="22">
        <v>213</v>
      </c>
      <c r="G7" s="23">
        <f>D7</f>
        <v>32</v>
      </c>
      <c r="H7" s="24">
        <f>SUM(F7:G7)</f>
        <v>245</v>
      </c>
      <c r="I7" s="22">
        <v>172</v>
      </c>
      <c r="J7" s="23">
        <f>D7</f>
        <v>32</v>
      </c>
      <c r="K7" s="24">
        <f>SUM(I7:J7)</f>
        <v>204</v>
      </c>
      <c r="L7" s="27">
        <f>H7+K7</f>
        <v>449</v>
      </c>
      <c r="M7" s="22">
        <v>175</v>
      </c>
      <c r="N7" s="23">
        <f>D7</f>
        <v>32</v>
      </c>
      <c r="O7" s="24">
        <f>SUM(M7:N7)</f>
        <v>207</v>
      </c>
      <c r="P7" s="27">
        <f>L7+O7</f>
        <v>656</v>
      </c>
      <c r="Q7" s="22">
        <v>215</v>
      </c>
      <c r="R7" s="23">
        <f>D7</f>
        <v>32</v>
      </c>
      <c r="S7" s="24">
        <f>SUM(Q7:R7)</f>
        <v>247</v>
      </c>
      <c r="T7" s="27">
        <f>P7+S7</f>
        <v>903</v>
      </c>
      <c r="U7" s="22">
        <v>179</v>
      </c>
      <c r="V7" s="23">
        <f>D7</f>
        <v>32</v>
      </c>
      <c r="W7" s="24">
        <f>SUM(U7:V7)</f>
        <v>211</v>
      </c>
      <c r="X7" s="27">
        <f>T7+W7</f>
        <v>1114</v>
      </c>
      <c r="Y7" s="22">
        <v>237</v>
      </c>
      <c r="Z7" s="23">
        <f>D7</f>
        <v>32</v>
      </c>
      <c r="AA7" s="24">
        <f>SUM(Y7:Z7)</f>
        <v>269</v>
      </c>
      <c r="AB7" s="25">
        <f>H7+K7+O7+S7+W7+AA7</f>
        <v>1383</v>
      </c>
      <c r="AC7" s="54">
        <f t="shared" si="0"/>
        <v>1191</v>
      </c>
      <c r="AD7" s="26">
        <f t="shared" si="1"/>
        <v>198.5</v>
      </c>
    </row>
    <row r="8" spans="1:30" ht="12.75">
      <c r="A8" s="19">
        <v>5</v>
      </c>
      <c r="B8" s="20" t="s">
        <v>134</v>
      </c>
      <c r="C8" s="20">
        <v>164</v>
      </c>
      <c r="D8" s="21">
        <v>32</v>
      </c>
      <c r="E8" s="28">
        <v>6</v>
      </c>
      <c r="F8" s="22">
        <v>173</v>
      </c>
      <c r="G8" s="23">
        <f>D8</f>
        <v>32</v>
      </c>
      <c r="H8" s="24">
        <f>SUM(F8:G8)</f>
        <v>205</v>
      </c>
      <c r="I8" s="22">
        <v>180</v>
      </c>
      <c r="J8" s="23">
        <f>D8</f>
        <v>32</v>
      </c>
      <c r="K8" s="24">
        <f>SUM(I8:J8)</f>
        <v>212</v>
      </c>
      <c r="L8" s="27">
        <f>H8+K8</f>
        <v>417</v>
      </c>
      <c r="M8" s="22">
        <v>178</v>
      </c>
      <c r="N8" s="23">
        <f>D8</f>
        <v>32</v>
      </c>
      <c r="O8" s="24">
        <f>SUM(M8:N8)</f>
        <v>210</v>
      </c>
      <c r="P8" s="27">
        <f>L8+O8</f>
        <v>627</v>
      </c>
      <c r="Q8" s="22">
        <v>180</v>
      </c>
      <c r="R8" s="23">
        <f>D8</f>
        <v>32</v>
      </c>
      <c r="S8" s="24">
        <f>SUM(Q8:R8)</f>
        <v>212</v>
      </c>
      <c r="T8" s="27">
        <f>P8+S8</f>
        <v>839</v>
      </c>
      <c r="U8" s="22">
        <v>218</v>
      </c>
      <c r="V8" s="23">
        <f>D8</f>
        <v>32</v>
      </c>
      <c r="W8" s="24">
        <f>SUM(U8:V8)</f>
        <v>250</v>
      </c>
      <c r="X8" s="27">
        <f>T8+W8</f>
        <v>1089</v>
      </c>
      <c r="Y8" s="22">
        <v>233</v>
      </c>
      <c r="Z8" s="23">
        <f>D8</f>
        <v>32</v>
      </c>
      <c r="AA8" s="24">
        <f>SUM(Y8:Z8)</f>
        <v>265</v>
      </c>
      <c r="AB8" s="25">
        <f>H8+K8+O8+S8+W8+AA8</f>
        <v>1354</v>
      </c>
      <c r="AC8" s="54">
        <f t="shared" si="0"/>
        <v>1162</v>
      </c>
      <c r="AD8" s="26">
        <f t="shared" si="1"/>
        <v>193.66666666666666</v>
      </c>
    </row>
    <row r="9" spans="1:30" ht="12.75">
      <c r="A9" s="19">
        <v>6</v>
      </c>
      <c r="B9" s="20" t="s">
        <v>131</v>
      </c>
      <c r="C9" s="20">
        <v>171</v>
      </c>
      <c r="D9" s="21">
        <v>26</v>
      </c>
      <c r="E9" s="28">
        <v>3</v>
      </c>
      <c r="F9" s="22">
        <v>226</v>
      </c>
      <c r="G9" s="23">
        <f>D9</f>
        <v>26</v>
      </c>
      <c r="H9" s="24">
        <f>SUM(F9:G9)</f>
        <v>252</v>
      </c>
      <c r="I9" s="22">
        <v>159</v>
      </c>
      <c r="J9" s="23">
        <f>D9</f>
        <v>26</v>
      </c>
      <c r="K9" s="24">
        <f>SUM(I9:J9)</f>
        <v>185</v>
      </c>
      <c r="L9" s="27">
        <f>H9+K9</f>
        <v>437</v>
      </c>
      <c r="M9" s="22">
        <v>194</v>
      </c>
      <c r="N9" s="23">
        <f>D9</f>
        <v>26</v>
      </c>
      <c r="O9" s="24">
        <f>SUM(M9:N9)</f>
        <v>220</v>
      </c>
      <c r="P9" s="27">
        <f>L9+O9</f>
        <v>657</v>
      </c>
      <c r="Q9" s="22">
        <v>226</v>
      </c>
      <c r="R9" s="23">
        <f>D9</f>
        <v>26</v>
      </c>
      <c r="S9" s="24">
        <f>SUM(Q9:R9)</f>
        <v>252</v>
      </c>
      <c r="T9" s="27">
        <f>P9+S9</f>
        <v>909</v>
      </c>
      <c r="U9" s="22">
        <v>200</v>
      </c>
      <c r="V9" s="23">
        <f>D9</f>
        <v>26</v>
      </c>
      <c r="W9" s="24">
        <f>SUM(U9:V9)</f>
        <v>226</v>
      </c>
      <c r="X9" s="27">
        <f>T9+W9</f>
        <v>1135</v>
      </c>
      <c r="Y9" s="22">
        <v>178</v>
      </c>
      <c r="Z9" s="23">
        <f>D9</f>
        <v>26</v>
      </c>
      <c r="AA9" s="24">
        <f>SUM(Y9:Z9)</f>
        <v>204</v>
      </c>
      <c r="AB9" s="25">
        <f>H9+K9+O9+S9+W9+AA9</f>
        <v>1339</v>
      </c>
      <c r="AC9" s="54">
        <f t="shared" si="0"/>
        <v>1183</v>
      </c>
      <c r="AD9" s="26">
        <f t="shared" si="1"/>
        <v>197.16666666666666</v>
      </c>
    </row>
    <row r="10" spans="1:30" ht="12.75">
      <c r="A10" s="19">
        <v>7</v>
      </c>
      <c r="B10" s="20" t="s">
        <v>160</v>
      </c>
      <c r="C10" s="20">
        <v>170</v>
      </c>
      <c r="D10" s="21">
        <v>27</v>
      </c>
      <c r="E10" s="28">
        <v>34</v>
      </c>
      <c r="F10" s="22">
        <v>164</v>
      </c>
      <c r="G10" s="23">
        <f>D10</f>
        <v>27</v>
      </c>
      <c r="H10" s="24">
        <f>SUM(F10:G10)</f>
        <v>191</v>
      </c>
      <c r="I10" s="22">
        <v>164</v>
      </c>
      <c r="J10" s="23">
        <f>D10</f>
        <v>27</v>
      </c>
      <c r="K10" s="24">
        <f>SUM(I10:J10)</f>
        <v>191</v>
      </c>
      <c r="L10" s="27">
        <f>H10+K10</f>
        <v>382</v>
      </c>
      <c r="M10" s="22">
        <v>160</v>
      </c>
      <c r="N10" s="23">
        <f>D10</f>
        <v>27</v>
      </c>
      <c r="O10" s="24">
        <f>SUM(M10:N10)</f>
        <v>187</v>
      </c>
      <c r="P10" s="27">
        <f>L10+O10</f>
        <v>569</v>
      </c>
      <c r="Q10" s="22">
        <v>228</v>
      </c>
      <c r="R10" s="23">
        <f>D10</f>
        <v>27</v>
      </c>
      <c r="S10" s="24">
        <f>SUM(Q10:R10)</f>
        <v>255</v>
      </c>
      <c r="T10" s="27">
        <f>P10+S10</f>
        <v>824</v>
      </c>
      <c r="U10" s="22">
        <v>209</v>
      </c>
      <c r="V10" s="23">
        <f>D10</f>
        <v>27</v>
      </c>
      <c r="W10" s="24">
        <f>SUM(U10:V10)</f>
        <v>236</v>
      </c>
      <c r="X10" s="27">
        <f>T10+W10</f>
        <v>1060</v>
      </c>
      <c r="Y10" s="22">
        <v>244</v>
      </c>
      <c r="Z10" s="23">
        <f>D10</f>
        <v>27</v>
      </c>
      <c r="AA10" s="24">
        <f>SUM(Y10:Z10)</f>
        <v>271</v>
      </c>
      <c r="AB10" s="25">
        <f>H10+K10+O10+S10+W10+AA10</f>
        <v>1331</v>
      </c>
      <c r="AC10" s="54">
        <f t="shared" si="0"/>
        <v>1169</v>
      </c>
      <c r="AD10" s="26">
        <f t="shared" si="1"/>
        <v>194.83333333333334</v>
      </c>
    </row>
    <row r="11" spans="1:30" ht="12.75">
      <c r="A11" s="19">
        <v>8</v>
      </c>
      <c r="B11" s="20" t="s">
        <v>174</v>
      </c>
      <c r="C11" s="20">
        <v>145</v>
      </c>
      <c r="D11" s="21">
        <v>49</v>
      </c>
      <c r="E11" s="28">
        <v>21</v>
      </c>
      <c r="F11" s="22">
        <v>181</v>
      </c>
      <c r="G11" s="23">
        <f>D11</f>
        <v>49</v>
      </c>
      <c r="H11" s="24">
        <f>SUM(F11:G11)</f>
        <v>230</v>
      </c>
      <c r="I11" s="22">
        <v>189</v>
      </c>
      <c r="J11" s="23">
        <f>D11</f>
        <v>49</v>
      </c>
      <c r="K11" s="24">
        <f>SUM(I11:J11)</f>
        <v>238</v>
      </c>
      <c r="L11" s="27">
        <f>H11+K11</f>
        <v>468</v>
      </c>
      <c r="M11" s="22">
        <v>150</v>
      </c>
      <c r="N11" s="23">
        <f>D11</f>
        <v>49</v>
      </c>
      <c r="O11" s="24">
        <f>SUM(M11:N11)</f>
        <v>199</v>
      </c>
      <c r="P11" s="27">
        <f>L11+O11</f>
        <v>667</v>
      </c>
      <c r="Q11" s="22">
        <v>156</v>
      </c>
      <c r="R11" s="23">
        <f>D11</f>
        <v>49</v>
      </c>
      <c r="S11" s="24">
        <f>SUM(Q11:R11)</f>
        <v>205</v>
      </c>
      <c r="T11" s="27">
        <f>P11+S11</f>
        <v>872</v>
      </c>
      <c r="U11" s="22">
        <v>170</v>
      </c>
      <c r="V11" s="23">
        <f>D11</f>
        <v>49</v>
      </c>
      <c r="W11" s="24">
        <f>SUM(U11:V11)</f>
        <v>219</v>
      </c>
      <c r="X11" s="27">
        <f>T11+W11</f>
        <v>1091</v>
      </c>
      <c r="Y11" s="22">
        <v>188</v>
      </c>
      <c r="Z11" s="23">
        <f>D11</f>
        <v>49</v>
      </c>
      <c r="AA11" s="24">
        <f>SUM(Y11:Z11)</f>
        <v>237</v>
      </c>
      <c r="AB11" s="25">
        <f>H11+K11+O11+S11+W11+AA11</f>
        <v>1328</v>
      </c>
      <c r="AC11" s="54">
        <f t="shared" si="0"/>
        <v>1034</v>
      </c>
      <c r="AD11" s="26">
        <f t="shared" si="1"/>
        <v>172.33333333333334</v>
      </c>
    </row>
    <row r="12" spans="1:30" ht="12.75">
      <c r="A12" s="19">
        <v>9</v>
      </c>
      <c r="B12" s="20" t="s">
        <v>163</v>
      </c>
      <c r="C12" s="20">
        <v>177</v>
      </c>
      <c r="D12" s="21">
        <v>20</v>
      </c>
      <c r="E12" s="28">
        <v>39</v>
      </c>
      <c r="F12" s="22">
        <v>195</v>
      </c>
      <c r="G12" s="23">
        <f>D12</f>
        <v>20</v>
      </c>
      <c r="H12" s="24">
        <f>SUM(F12:G12)</f>
        <v>215</v>
      </c>
      <c r="I12" s="22">
        <v>179</v>
      </c>
      <c r="J12" s="23">
        <f>D12</f>
        <v>20</v>
      </c>
      <c r="K12" s="24">
        <f>SUM(I12:J12)</f>
        <v>199</v>
      </c>
      <c r="L12" s="27">
        <f>H12+K12</f>
        <v>414</v>
      </c>
      <c r="M12" s="22">
        <v>197</v>
      </c>
      <c r="N12" s="23">
        <f>D12</f>
        <v>20</v>
      </c>
      <c r="O12" s="24">
        <f>SUM(M12:N12)</f>
        <v>217</v>
      </c>
      <c r="P12" s="27">
        <f>L12+O12</f>
        <v>631</v>
      </c>
      <c r="Q12" s="22">
        <v>173</v>
      </c>
      <c r="R12" s="23">
        <f>D12</f>
        <v>20</v>
      </c>
      <c r="S12" s="24">
        <f>SUM(Q12:R12)</f>
        <v>193</v>
      </c>
      <c r="T12" s="27">
        <f>P12+S12</f>
        <v>824</v>
      </c>
      <c r="U12" s="22">
        <v>230</v>
      </c>
      <c r="V12" s="23">
        <f>D12</f>
        <v>20</v>
      </c>
      <c r="W12" s="24">
        <f>SUM(U12:V12)</f>
        <v>250</v>
      </c>
      <c r="X12" s="27">
        <f>T12+W12</f>
        <v>1074</v>
      </c>
      <c r="Y12" s="22">
        <v>223</v>
      </c>
      <c r="Z12" s="23">
        <f>D12</f>
        <v>20</v>
      </c>
      <c r="AA12" s="24">
        <f>SUM(Y12:Z12)</f>
        <v>243</v>
      </c>
      <c r="AB12" s="25">
        <f>H12+K12+O12+S12+W12+AA12</f>
        <v>1317</v>
      </c>
      <c r="AC12" s="54">
        <f t="shared" si="0"/>
        <v>1197</v>
      </c>
      <c r="AD12" s="26">
        <f aca="true" t="shared" si="2" ref="AD12:AD25">AVERAGE(F12,I12,M12,Q12,U12,Y12)</f>
        <v>199.5</v>
      </c>
    </row>
    <row r="13" spans="1:30" ht="12.75">
      <c r="A13" s="19">
        <v>10</v>
      </c>
      <c r="B13" s="20" t="s">
        <v>155</v>
      </c>
      <c r="C13" s="20">
        <v>140</v>
      </c>
      <c r="D13" s="21">
        <v>54</v>
      </c>
      <c r="E13" s="28">
        <v>30</v>
      </c>
      <c r="F13" s="22">
        <v>147</v>
      </c>
      <c r="G13" s="23">
        <f>D13</f>
        <v>54</v>
      </c>
      <c r="H13" s="24">
        <f>SUM(F13:G13)</f>
        <v>201</v>
      </c>
      <c r="I13" s="22">
        <v>175</v>
      </c>
      <c r="J13" s="23">
        <f>D13</f>
        <v>54</v>
      </c>
      <c r="K13" s="24">
        <f>SUM(I13:J13)</f>
        <v>229</v>
      </c>
      <c r="L13" s="27">
        <f>H13+K13</f>
        <v>430</v>
      </c>
      <c r="M13" s="22">
        <v>190</v>
      </c>
      <c r="N13" s="23">
        <f>D13</f>
        <v>54</v>
      </c>
      <c r="O13" s="24">
        <f>SUM(M13:N13)</f>
        <v>244</v>
      </c>
      <c r="P13" s="27">
        <f>L13+O13</f>
        <v>674</v>
      </c>
      <c r="Q13" s="22">
        <v>123</v>
      </c>
      <c r="R13" s="23">
        <f>D13</f>
        <v>54</v>
      </c>
      <c r="S13" s="24">
        <f>SUM(Q13:R13)</f>
        <v>177</v>
      </c>
      <c r="T13" s="27">
        <f>P13+S13</f>
        <v>851</v>
      </c>
      <c r="U13" s="22">
        <v>174</v>
      </c>
      <c r="V13" s="23">
        <f>D13</f>
        <v>54</v>
      </c>
      <c r="W13" s="24">
        <f>SUM(U13:V13)</f>
        <v>228</v>
      </c>
      <c r="X13" s="27">
        <f>T13+W13</f>
        <v>1079</v>
      </c>
      <c r="Y13" s="22">
        <v>172</v>
      </c>
      <c r="Z13" s="23">
        <f>D13</f>
        <v>54</v>
      </c>
      <c r="AA13" s="24">
        <f>SUM(Y13:Z13)</f>
        <v>226</v>
      </c>
      <c r="AB13" s="25">
        <f>H13+K13+O13+S13+W13+AA13</f>
        <v>1305</v>
      </c>
      <c r="AC13" s="54">
        <f t="shared" si="0"/>
        <v>981</v>
      </c>
      <c r="AD13" s="26">
        <f t="shared" si="2"/>
        <v>163.5</v>
      </c>
    </row>
    <row r="14" spans="1:32" ht="12.75">
      <c r="A14" s="19">
        <v>11</v>
      </c>
      <c r="B14" s="20" t="s">
        <v>158</v>
      </c>
      <c r="C14" s="20">
        <v>140</v>
      </c>
      <c r="D14" s="21">
        <v>54</v>
      </c>
      <c r="E14" s="28">
        <v>32</v>
      </c>
      <c r="F14" s="22">
        <v>162</v>
      </c>
      <c r="G14" s="23">
        <f>D14</f>
        <v>54</v>
      </c>
      <c r="H14" s="24">
        <f>SUM(F14:G14)</f>
        <v>216</v>
      </c>
      <c r="I14" s="22">
        <v>153</v>
      </c>
      <c r="J14" s="23">
        <f>D14</f>
        <v>54</v>
      </c>
      <c r="K14" s="24">
        <f>SUM(I14:J14)</f>
        <v>207</v>
      </c>
      <c r="L14" s="27">
        <f>H14+K14</f>
        <v>423</v>
      </c>
      <c r="M14" s="22">
        <v>153</v>
      </c>
      <c r="N14" s="23">
        <f>D14</f>
        <v>54</v>
      </c>
      <c r="O14" s="24">
        <f>SUM(M14:N14)</f>
        <v>207</v>
      </c>
      <c r="P14" s="27">
        <f>L14+O14</f>
        <v>630</v>
      </c>
      <c r="Q14" s="22">
        <v>201</v>
      </c>
      <c r="R14" s="23">
        <f>D14</f>
        <v>54</v>
      </c>
      <c r="S14" s="24">
        <f>SUM(Q14:R14)</f>
        <v>255</v>
      </c>
      <c r="T14" s="27">
        <f>P14+S14</f>
        <v>885</v>
      </c>
      <c r="U14" s="22">
        <v>147</v>
      </c>
      <c r="V14" s="23">
        <f>D14</f>
        <v>54</v>
      </c>
      <c r="W14" s="24">
        <f>SUM(U14:V14)</f>
        <v>201</v>
      </c>
      <c r="X14" s="27">
        <f>T14+W14</f>
        <v>1086</v>
      </c>
      <c r="Y14" s="22">
        <v>157</v>
      </c>
      <c r="Z14" s="23">
        <f>D14</f>
        <v>54</v>
      </c>
      <c r="AA14" s="24">
        <f>SUM(Y14:Z14)</f>
        <v>211</v>
      </c>
      <c r="AB14" s="25">
        <f>H14+K14+O14+S14+W14+AA14</f>
        <v>1297</v>
      </c>
      <c r="AC14" s="54">
        <f t="shared" si="0"/>
        <v>973</v>
      </c>
      <c r="AD14" s="26">
        <f t="shared" si="2"/>
        <v>162.16666666666666</v>
      </c>
      <c r="AF14" s="49"/>
    </row>
    <row r="15" spans="1:30" ht="12.75">
      <c r="A15" s="19">
        <v>12</v>
      </c>
      <c r="B15" s="20" t="s">
        <v>151</v>
      </c>
      <c r="C15" s="20">
        <v>141</v>
      </c>
      <c r="D15" s="21">
        <v>53</v>
      </c>
      <c r="E15" s="28">
        <v>25</v>
      </c>
      <c r="F15" s="22">
        <v>152</v>
      </c>
      <c r="G15" s="23">
        <f>D15</f>
        <v>53</v>
      </c>
      <c r="H15" s="24">
        <f>SUM(F15:G15)</f>
        <v>205</v>
      </c>
      <c r="I15" s="22">
        <v>133</v>
      </c>
      <c r="J15" s="23">
        <f>D15</f>
        <v>53</v>
      </c>
      <c r="K15" s="24">
        <f>SUM(I15:J15)</f>
        <v>186</v>
      </c>
      <c r="L15" s="27">
        <f>H15+K15</f>
        <v>391</v>
      </c>
      <c r="M15" s="22">
        <v>154</v>
      </c>
      <c r="N15" s="23">
        <f>D15</f>
        <v>53</v>
      </c>
      <c r="O15" s="24">
        <f>SUM(M15:N15)</f>
        <v>207</v>
      </c>
      <c r="P15" s="27">
        <f>L15+O15</f>
        <v>598</v>
      </c>
      <c r="Q15" s="22">
        <v>160</v>
      </c>
      <c r="R15" s="23">
        <f>D15</f>
        <v>53</v>
      </c>
      <c r="S15" s="24">
        <f>SUM(Q15:R15)</f>
        <v>213</v>
      </c>
      <c r="T15" s="27">
        <f>P15+S15</f>
        <v>811</v>
      </c>
      <c r="U15" s="22">
        <v>186</v>
      </c>
      <c r="V15" s="23">
        <f>D15</f>
        <v>53</v>
      </c>
      <c r="W15" s="24">
        <f>SUM(U15:V15)</f>
        <v>239</v>
      </c>
      <c r="X15" s="27">
        <f>T15+W15</f>
        <v>1050</v>
      </c>
      <c r="Y15" s="22">
        <v>182</v>
      </c>
      <c r="Z15" s="23">
        <f>D15</f>
        <v>53</v>
      </c>
      <c r="AA15" s="24">
        <f>SUM(Y15:Z15)</f>
        <v>235</v>
      </c>
      <c r="AB15" s="25">
        <f>H15+K15+O15+S15+W15+AA15</f>
        <v>1285</v>
      </c>
      <c r="AC15" s="54">
        <f t="shared" si="0"/>
        <v>967</v>
      </c>
      <c r="AD15" s="26">
        <f t="shared" si="2"/>
        <v>161.16666666666666</v>
      </c>
    </row>
    <row r="16" spans="1:30" ht="12.75">
      <c r="A16" s="19">
        <v>13</v>
      </c>
      <c r="B16" s="20" t="s">
        <v>146</v>
      </c>
      <c r="C16" s="20">
        <v>190</v>
      </c>
      <c r="D16" s="21">
        <v>9</v>
      </c>
      <c r="E16" s="28">
        <v>18</v>
      </c>
      <c r="F16" s="22">
        <v>201</v>
      </c>
      <c r="G16" s="23">
        <f>D16</f>
        <v>9</v>
      </c>
      <c r="H16" s="24">
        <f>SUM(F16:G16)</f>
        <v>210</v>
      </c>
      <c r="I16" s="22">
        <v>202</v>
      </c>
      <c r="J16" s="23">
        <f>D16</f>
        <v>9</v>
      </c>
      <c r="K16" s="24">
        <f>SUM(I16:J16)</f>
        <v>211</v>
      </c>
      <c r="L16" s="27">
        <f>H16+K16</f>
        <v>421</v>
      </c>
      <c r="M16" s="22">
        <v>190</v>
      </c>
      <c r="N16" s="23">
        <f>D16</f>
        <v>9</v>
      </c>
      <c r="O16" s="24">
        <f>SUM(M16:N16)</f>
        <v>199</v>
      </c>
      <c r="P16" s="27">
        <f>L16+O16</f>
        <v>620</v>
      </c>
      <c r="Q16" s="22">
        <v>224</v>
      </c>
      <c r="R16" s="23">
        <f>D16</f>
        <v>9</v>
      </c>
      <c r="S16" s="24">
        <f>SUM(Q16:R16)</f>
        <v>233</v>
      </c>
      <c r="T16" s="27">
        <f>P16+S16</f>
        <v>853</v>
      </c>
      <c r="U16" s="22">
        <v>220</v>
      </c>
      <c r="V16" s="23">
        <f>D16</f>
        <v>9</v>
      </c>
      <c r="W16" s="24">
        <f>SUM(U16:V16)</f>
        <v>229</v>
      </c>
      <c r="X16" s="27">
        <f>T16+W16</f>
        <v>1082</v>
      </c>
      <c r="Y16" s="22">
        <v>192</v>
      </c>
      <c r="Z16" s="23">
        <f>D16</f>
        <v>9</v>
      </c>
      <c r="AA16" s="24">
        <f>SUM(Y16:Z16)</f>
        <v>201</v>
      </c>
      <c r="AB16" s="25">
        <f>H16+K16+O16+S16+W16+AA16</f>
        <v>1283</v>
      </c>
      <c r="AC16" s="54">
        <f t="shared" si="0"/>
        <v>1229</v>
      </c>
      <c r="AD16" s="26">
        <f t="shared" si="2"/>
        <v>204.83333333333334</v>
      </c>
    </row>
    <row r="17" spans="1:30" ht="12.75">
      <c r="A17" s="19">
        <v>14</v>
      </c>
      <c r="B17" s="20" t="s">
        <v>108</v>
      </c>
      <c r="C17" s="20">
        <v>166</v>
      </c>
      <c r="D17" s="21">
        <v>30</v>
      </c>
      <c r="E17" s="28">
        <v>39</v>
      </c>
      <c r="F17" s="22">
        <v>167</v>
      </c>
      <c r="G17" s="23">
        <f>D17</f>
        <v>30</v>
      </c>
      <c r="H17" s="24">
        <f>SUM(F17:G17)</f>
        <v>197</v>
      </c>
      <c r="I17" s="22">
        <v>190</v>
      </c>
      <c r="J17" s="23">
        <f>D17</f>
        <v>30</v>
      </c>
      <c r="K17" s="24">
        <f>SUM(I17:J17)</f>
        <v>220</v>
      </c>
      <c r="L17" s="27">
        <f>H17+K17</f>
        <v>417</v>
      </c>
      <c r="M17" s="22">
        <v>159</v>
      </c>
      <c r="N17" s="23">
        <f>D17</f>
        <v>30</v>
      </c>
      <c r="O17" s="24">
        <f>SUM(M17:N17)</f>
        <v>189</v>
      </c>
      <c r="P17" s="27">
        <f>L17+O17</f>
        <v>606</v>
      </c>
      <c r="Q17" s="22">
        <v>224</v>
      </c>
      <c r="R17" s="23">
        <f>D17</f>
        <v>30</v>
      </c>
      <c r="S17" s="24">
        <f>SUM(Q17:R17)</f>
        <v>254</v>
      </c>
      <c r="T17" s="27">
        <f>P17+S17</f>
        <v>860</v>
      </c>
      <c r="U17" s="22">
        <v>173</v>
      </c>
      <c r="V17" s="23">
        <f>D17</f>
        <v>30</v>
      </c>
      <c r="W17" s="24">
        <f>SUM(U17:V17)</f>
        <v>203</v>
      </c>
      <c r="X17" s="27">
        <f>T17+W17</f>
        <v>1063</v>
      </c>
      <c r="Y17" s="22">
        <v>179</v>
      </c>
      <c r="Z17" s="23">
        <f>D17</f>
        <v>30</v>
      </c>
      <c r="AA17" s="24">
        <f>SUM(Y17:Z17)</f>
        <v>209</v>
      </c>
      <c r="AB17" s="25">
        <f>H17+K17+O17+S17+W17+AA17</f>
        <v>1272</v>
      </c>
      <c r="AC17" s="54">
        <f t="shared" si="0"/>
        <v>1092</v>
      </c>
      <c r="AD17" s="26">
        <f t="shared" si="2"/>
        <v>182</v>
      </c>
    </row>
    <row r="18" spans="1:30" ht="12.75">
      <c r="A18" s="19">
        <v>15</v>
      </c>
      <c r="B18" s="20" t="s">
        <v>141</v>
      </c>
      <c r="C18" s="20">
        <v>175</v>
      </c>
      <c r="D18" s="21">
        <v>22</v>
      </c>
      <c r="E18" s="28">
        <v>13</v>
      </c>
      <c r="F18" s="22">
        <v>190</v>
      </c>
      <c r="G18" s="23">
        <f>D18</f>
        <v>22</v>
      </c>
      <c r="H18" s="24">
        <f>SUM(F18:G18)</f>
        <v>212</v>
      </c>
      <c r="I18" s="22">
        <v>229</v>
      </c>
      <c r="J18" s="23">
        <f>D18</f>
        <v>22</v>
      </c>
      <c r="K18" s="24">
        <f>SUM(I18:J18)</f>
        <v>251</v>
      </c>
      <c r="L18" s="27">
        <f>H18+K18</f>
        <v>463</v>
      </c>
      <c r="M18" s="22">
        <v>174</v>
      </c>
      <c r="N18" s="23">
        <f>D18</f>
        <v>22</v>
      </c>
      <c r="O18" s="24">
        <f>SUM(M18:N18)</f>
        <v>196</v>
      </c>
      <c r="P18" s="27">
        <f>L18+O18</f>
        <v>659</v>
      </c>
      <c r="Q18" s="22">
        <v>167</v>
      </c>
      <c r="R18" s="23">
        <f>D18</f>
        <v>22</v>
      </c>
      <c r="S18" s="24">
        <f>SUM(Q18:R18)</f>
        <v>189</v>
      </c>
      <c r="T18" s="27">
        <f>P18+S18</f>
        <v>848</v>
      </c>
      <c r="U18" s="22">
        <v>201</v>
      </c>
      <c r="V18" s="23">
        <f>D18</f>
        <v>22</v>
      </c>
      <c r="W18" s="24">
        <f>SUM(U18:V18)</f>
        <v>223</v>
      </c>
      <c r="X18" s="27">
        <f>T18+W18</f>
        <v>1071</v>
      </c>
      <c r="Y18" s="22">
        <v>177</v>
      </c>
      <c r="Z18" s="23">
        <f>D18</f>
        <v>22</v>
      </c>
      <c r="AA18" s="24">
        <f>SUM(Y18:Z18)</f>
        <v>199</v>
      </c>
      <c r="AB18" s="25">
        <f>H18+K18+O18+S18+W18+AA18</f>
        <v>1270</v>
      </c>
      <c r="AC18" s="54">
        <f t="shared" si="0"/>
        <v>1138</v>
      </c>
      <c r="AD18" s="26">
        <f t="shared" si="2"/>
        <v>189.66666666666666</v>
      </c>
    </row>
    <row r="19" spans="1:30" ht="12.75">
      <c r="A19" s="19">
        <v>16</v>
      </c>
      <c r="B19" s="20" t="s">
        <v>159</v>
      </c>
      <c r="C19" s="20">
        <v>153</v>
      </c>
      <c r="D19" s="21">
        <v>42</v>
      </c>
      <c r="E19" s="28">
        <v>34</v>
      </c>
      <c r="F19" s="22">
        <v>148</v>
      </c>
      <c r="G19" s="23">
        <f>D19</f>
        <v>42</v>
      </c>
      <c r="H19" s="24">
        <f>SUM(F19:G19)</f>
        <v>190</v>
      </c>
      <c r="I19" s="22">
        <v>152</v>
      </c>
      <c r="J19" s="23">
        <f>D19</f>
        <v>42</v>
      </c>
      <c r="K19" s="24">
        <f>SUM(I19:J19)</f>
        <v>194</v>
      </c>
      <c r="L19" s="27">
        <f>H19+K19</f>
        <v>384</v>
      </c>
      <c r="M19" s="22">
        <v>179</v>
      </c>
      <c r="N19" s="23">
        <f>D19</f>
        <v>42</v>
      </c>
      <c r="O19" s="24">
        <f>SUM(M19:N19)</f>
        <v>221</v>
      </c>
      <c r="P19" s="27">
        <f>L19+O19</f>
        <v>605</v>
      </c>
      <c r="Q19" s="22">
        <v>225</v>
      </c>
      <c r="R19" s="23">
        <f>D19</f>
        <v>42</v>
      </c>
      <c r="S19" s="24">
        <f>SUM(Q19:R19)</f>
        <v>267</v>
      </c>
      <c r="T19" s="27">
        <f>P19+S19</f>
        <v>872</v>
      </c>
      <c r="U19" s="22">
        <v>133</v>
      </c>
      <c r="V19" s="23">
        <f>D19</f>
        <v>42</v>
      </c>
      <c r="W19" s="24">
        <f>SUM(U19:V19)</f>
        <v>175</v>
      </c>
      <c r="X19" s="27">
        <f>T19+W19</f>
        <v>1047</v>
      </c>
      <c r="Y19" s="22">
        <v>179</v>
      </c>
      <c r="Z19" s="23">
        <f>D19</f>
        <v>42</v>
      </c>
      <c r="AA19" s="24">
        <f>SUM(Y19:Z19)</f>
        <v>221</v>
      </c>
      <c r="AB19" s="25">
        <f>H19+K19+O19+S19+W19+AA19</f>
        <v>1268</v>
      </c>
      <c r="AC19" s="54">
        <f t="shared" si="0"/>
        <v>1016</v>
      </c>
      <c r="AD19" s="26">
        <f t="shared" si="2"/>
        <v>169.33333333333334</v>
      </c>
    </row>
    <row r="20" spans="1:30" ht="12.75">
      <c r="A20" s="19">
        <v>17</v>
      </c>
      <c r="B20" s="20" t="s">
        <v>161</v>
      </c>
      <c r="C20" s="20">
        <v>167</v>
      </c>
      <c r="D20" s="21">
        <v>29</v>
      </c>
      <c r="E20" s="28">
        <v>35</v>
      </c>
      <c r="F20" s="22">
        <v>151</v>
      </c>
      <c r="G20" s="23">
        <f>D20</f>
        <v>29</v>
      </c>
      <c r="H20" s="24">
        <f>SUM(F20:G20)</f>
        <v>180</v>
      </c>
      <c r="I20" s="22">
        <v>172</v>
      </c>
      <c r="J20" s="23">
        <f>D20</f>
        <v>29</v>
      </c>
      <c r="K20" s="24">
        <f>SUM(I20:J20)</f>
        <v>201</v>
      </c>
      <c r="L20" s="27">
        <f>H20+K20</f>
        <v>381</v>
      </c>
      <c r="M20" s="22">
        <v>202</v>
      </c>
      <c r="N20" s="23">
        <f>D20</f>
        <v>29</v>
      </c>
      <c r="O20" s="24">
        <f>SUM(M20:N20)</f>
        <v>231</v>
      </c>
      <c r="P20" s="27">
        <f>L20+O20</f>
        <v>612</v>
      </c>
      <c r="Q20" s="22">
        <v>200</v>
      </c>
      <c r="R20" s="23">
        <f>D20</f>
        <v>29</v>
      </c>
      <c r="S20" s="24">
        <f>SUM(Q20:R20)</f>
        <v>229</v>
      </c>
      <c r="T20" s="27">
        <f>P20+S20</f>
        <v>841</v>
      </c>
      <c r="U20" s="22">
        <v>174</v>
      </c>
      <c r="V20" s="23">
        <f>D20</f>
        <v>29</v>
      </c>
      <c r="W20" s="24">
        <f>SUM(U20:V20)</f>
        <v>203</v>
      </c>
      <c r="X20" s="27">
        <f>T20+W20</f>
        <v>1044</v>
      </c>
      <c r="Y20" s="22">
        <v>193</v>
      </c>
      <c r="Z20" s="23">
        <f>D20</f>
        <v>29</v>
      </c>
      <c r="AA20" s="24">
        <f>SUM(Y20:Z20)</f>
        <v>222</v>
      </c>
      <c r="AB20" s="25">
        <f>H20+K20+O20+S20+W20+AA20</f>
        <v>1266</v>
      </c>
      <c r="AC20" s="54">
        <f t="shared" si="0"/>
        <v>1092</v>
      </c>
      <c r="AD20" s="26">
        <f t="shared" si="2"/>
        <v>182</v>
      </c>
    </row>
    <row r="21" spans="1:30" ht="12.75">
      <c r="A21" s="19">
        <v>18</v>
      </c>
      <c r="B21" s="20" t="s">
        <v>157</v>
      </c>
      <c r="C21" s="20">
        <v>144</v>
      </c>
      <c r="D21" s="21">
        <v>50</v>
      </c>
      <c r="E21" s="28">
        <v>31</v>
      </c>
      <c r="F21" s="22">
        <v>207</v>
      </c>
      <c r="G21" s="23">
        <f>D21</f>
        <v>50</v>
      </c>
      <c r="H21" s="24">
        <f>SUM(F21:G21)</f>
        <v>257</v>
      </c>
      <c r="I21" s="22">
        <v>139</v>
      </c>
      <c r="J21" s="23">
        <f>D21</f>
        <v>50</v>
      </c>
      <c r="K21" s="24">
        <f>SUM(I21:J21)</f>
        <v>189</v>
      </c>
      <c r="L21" s="27">
        <f>H21+K21</f>
        <v>446</v>
      </c>
      <c r="M21" s="22">
        <v>149</v>
      </c>
      <c r="N21" s="23">
        <f>D21</f>
        <v>50</v>
      </c>
      <c r="O21" s="24">
        <f>SUM(M21:N21)</f>
        <v>199</v>
      </c>
      <c r="P21" s="27">
        <f>L21+O21</f>
        <v>645</v>
      </c>
      <c r="Q21" s="22">
        <v>137</v>
      </c>
      <c r="R21" s="23">
        <f>D21</f>
        <v>50</v>
      </c>
      <c r="S21" s="24">
        <f>SUM(Q21:R21)</f>
        <v>187</v>
      </c>
      <c r="T21" s="27">
        <f>P21+S21</f>
        <v>832</v>
      </c>
      <c r="U21" s="22">
        <v>181</v>
      </c>
      <c r="V21" s="23">
        <f>D21</f>
        <v>50</v>
      </c>
      <c r="W21" s="24">
        <f>SUM(U21:V21)</f>
        <v>231</v>
      </c>
      <c r="X21" s="27">
        <f>T21+W21</f>
        <v>1063</v>
      </c>
      <c r="Y21" s="22">
        <v>148</v>
      </c>
      <c r="Z21" s="23">
        <f>D21</f>
        <v>50</v>
      </c>
      <c r="AA21" s="24">
        <f>SUM(Y21:Z21)</f>
        <v>198</v>
      </c>
      <c r="AB21" s="25">
        <f>H21+K21+O21+S21+W21+AA21</f>
        <v>1261</v>
      </c>
      <c r="AC21" s="54">
        <f t="shared" si="0"/>
        <v>961</v>
      </c>
      <c r="AD21" s="26">
        <f t="shared" si="2"/>
        <v>160.16666666666666</v>
      </c>
    </row>
    <row r="22" spans="1:30" ht="12.75">
      <c r="A22" s="19">
        <v>19</v>
      </c>
      <c r="B22" s="20" t="s">
        <v>128</v>
      </c>
      <c r="C22" s="20">
        <v>119</v>
      </c>
      <c r="D22" s="21">
        <v>72</v>
      </c>
      <c r="E22" s="28">
        <v>35</v>
      </c>
      <c r="F22" s="22">
        <v>145</v>
      </c>
      <c r="G22" s="23">
        <f>D22</f>
        <v>72</v>
      </c>
      <c r="H22" s="24">
        <f>SUM(F22:G22)</f>
        <v>217</v>
      </c>
      <c r="I22" s="22">
        <v>161</v>
      </c>
      <c r="J22" s="23">
        <f>D22</f>
        <v>72</v>
      </c>
      <c r="K22" s="24">
        <f>SUM(I22:J22)</f>
        <v>233</v>
      </c>
      <c r="L22" s="27">
        <f>H22+K22</f>
        <v>450</v>
      </c>
      <c r="M22" s="22">
        <v>143</v>
      </c>
      <c r="N22" s="23">
        <f>D22</f>
        <v>72</v>
      </c>
      <c r="O22" s="24">
        <f>SUM(M22:N22)</f>
        <v>215</v>
      </c>
      <c r="P22" s="27">
        <f>L22+O22</f>
        <v>665</v>
      </c>
      <c r="Q22" s="22">
        <v>160</v>
      </c>
      <c r="R22" s="23">
        <f>D22</f>
        <v>72</v>
      </c>
      <c r="S22" s="24">
        <f>SUM(Q22:R22)</f>
        <v>232</v>
      </c>
      <c r="T22" s="27">
        <f>P22+S22</f>
        <v>897</v>
      </c>
      <c r="U22" s="22">
        <v>107</v>
      </c>
      <c r="V22" s="23">
        <f>D22</f>
        <v>72</v>
      </c>
      <c r="W22" s="24">
        <f>SUM(U22:V22)</f>
        <v>179</v>
      </c>
      <c r="X22" s="27">
        <f>T22+W22</f>
        <v>1076</v>
      </c>
      <c r="Y22" s="22">
        <v>105</v>
      </c>
      <c r="Z22" s="23">
        <f>D22</f>
        <v>72</v>
      </c>
      <c r="AA22" s="24">
        <f>SUM(Y22:Z22)</f>
        <v>177</v>
      </c>
      <c r="AB22" s="25">
        <f>H22+K22+O22+S22+W22+AA22</f>
        <v>1253</v>
      </c>
      <c r="AC22" s="54">
        <f t="shared" si="0"/>
        <v>821</v>
      </c>
      <c r="AD22" s="26">
        <f t="shared" si="2"/>
        <v>136.83333333333334</v>
      </c>
    </row>
    <row r="23" spans="1:30" ht="12.75">
      <c r="A23" s="19">
        <v>20</v>
      </c>
      <c r="B23" s="20" t="s">
        <v>165</v>
      </c>
      <c r="C23" s="20">
        <v>145</v>
      </c>
      <c r="D23" s="21">
        <v>49</v>
      </c>
      <c r="E23" s="28">
        <v>27</v>
      </c>
      <c r="F23" s="22">
        <v>178</v>
      </c>
      <c r="G23" s="23">
        <f>D23</f>
        <v>49</v>
      </c>
      <c r="H23" s="24">
        <f>SUM(F23:G23)</f>
        <v>227</v>
      </c>
      <c r="I23" s="22">
        <v>169</v>
      </c>
      <c r="J23" s="23">
        <f>D23</f>
        <v>49</v>
      </c>
      <c r="K23" s="24">
        <f>SUM(I23:J23)</f>
        <v>218</v>
      </c>
      <c r="L23" s="27">
        <f>H23+K23</f>
        <v>445</v>
      </c>
      <c r="M23" s="22">
        <v>144</v>
      </c>
      <c r="N23" s="23">
        <f>D23</f>
        <v>49</v>
      </c>
      <c r="O23" s="24">
        <f>SUM(M23:N23)</f>
        <v>193</v>
      </c>
      <c r="P23" s="27">
        <f>L23+O23</f>
        <v>638</v>
      </c>
      <c r="Q23" s="22">
        <v>153</v>
      </c>
      <c r="R23" s="23">
        <f>D23</f>
        <v>49</v>
      </c>
      <c r="S23" s="24">
        <f>SUM(Q23:R23)</f>
        <v>202</v>
      </c>
      <c r="T23" s="27">
        <f>P23+S23</f>
        <v>840</v>
      </c>
      <c r="U23" s="22">
        <v>149</v>
      </c>
      <c r="V23" s="23">
        <f>D23</f>
        <v>49</v>
      </c>
      <c r="W23" s="24">
        <f>SUM(U23:V23)</f>
        <v>198</v>
      </c>
      <c r="X23" s="27">
        <f>T23+W23</f>
        <v>1038</v>
      </c>
      <c r="Y23" s="22">
        <v>164</v>
      </c>
      <c r="Z23" s="23">
        <f>D23</f>
        <v>49</v>
      </c>
      <c r="AA23" s="24">
        <f>SUM(Y23:Z23)</f>
        <v>213</v>
      </c>
      <c r="AB23" s="25">
        <f>H23+K23+O23+S23+W23+AA23</f>
        <v>1251</v>
      </c>
      <c r="AC23" s="54">
        <f t="shared" si="0"/>
        <v>957</v>
      </c>
      <c r="AD23" s="26">
        <f t="shared" si="2"/>
        <v>159.5</v>
      </c>
    </row>
    <row r="24" spans="1:30" ht="12.75">
      <c r="A24" s="19">
        <v>21</v>
      </c>
      <c r="B24" s="20" t="s">
        <v>130</v>
      </c>
      <c r="C24" s="20">
        <v>149</v>
      </c>
      <c r="D24" s="21">
        <v>45</v>
      </c>
      <c r="E24" s="28">
        <v>1</v>
      </c>
      <c r="F24" s="22">
        <v>189</v>
      </c>
      <c r="G24" s="23">
        <f>D24</f>
        <v>45</v>
      </c>
      <c r="H24" s="24">
        <f>SUM(F24:G24)</f>
        <v>234</v>
      </c>
      <c r="I24" s="22">
        <v>137</v>
      </c>
      <c r="J24" s="23">
        <f>D24</f>
        <v>45</v>
      </c>
      <c r="K24" s="24">
        <f>SUM(I24:J24)</f>
        <v>182</v>
      </c>
      <c r="L24" s="27">
        <f>H24+K24</f>
        <v>416</v>
      </c>
      <c r="M24" s="22">
        <v>164</v>
      </c>
      <c r="N24" s="23">
        <f>D24</f>
        <v>45</v>
      </c>
      <c r="O24" s="24">
        <f>SUM(M24:N24)</f>
        <v>209</v>
      </c>
      <c r="P24" s="27">
        <f>L24+O24</f>
        <v>625</v>
      </c>
      <c r="Q24" s="22">
        <v>152</v>
      </c>
      <c r="R24" s="23">
        <f>D24</f>
        <v>45</v>
      </c>
      <c r="S24" s="24">
        <f>SUM(Q24:R24)</f>
        <v>197</v>
      </c>
      <c r="T24" s="27">
        <f>P24+S24</f>
        <v>822</v>
      </c>
      <c r="U24" s="22">
        <v>173</v>
      </c>
      <c r="V24" s="23">
        <f>D24</f>
        <v>45</v>
      </c>
      <c r="W24" s="24">
        <f>SUM(U24:V24)</f>
        <v>218</v>
      </c>
      <c r="X24" s="27">
        <f>T24+W24</f>
        <v>1040</v>
      </c>
      <c r="Y24" s="22">
        <v>158</v>
      </c>
      <c r="Z24" s="23">
        <f>D24</f>
        <v>45</v>
      </c>
      <c r="AA24" s="24">
        <f>SUM(Y24:Z24)</f>
        <v>203</v>
      </c>
      <c r="AB24" s="25">
        <f>H24+K24+O24+S24+W24+AA24</f>
        <v>1243</v>
      </c>
      <c r="AC24" s="54">
        <f t="shared" si="0"/>
        <v>973</v>
      </c>
      <c r="AD24" s="26">
        <f t="shared" si="2"/>
        <v>162.16666666666666</v>
      </c>
    </row>
    <row r="25" spans="1:30" ht="12.75">
      <c r="A25" s="19">
        <v>22</v>
      </c>
      <c r="B25" s="20" t="s">
        <v>137</v>
      </c>
      <c r="C25" s="20">
        <v>157</v>
      </c>
      <c r="D25" s="21">
        <v>38</v>
      </c>
      <c r="E25" s="28">
        <v>5</v>
      </c>
      <c r="F25" s="22">
        <v>168</v>
      </c>
      <c r="G25" s="23">
        <f>D25</f>
        <v>38</v>
      </c>
      <c r="H25" s="24">
        <f>SUM(F25:G25)</f>
        <v>206</v>
      </c>
      <c r="I25" s="22">
        <v>155</v>
      </c>
      <c r="J25" s="23">
        <f>D25</f>
        <v>38</v>
      </c>
      <c r="K25" s="24">
        <f>SUM(I25:J25)</f>
        <v>193</v>
      </c>
      <c r="L25" s="27">
        <f>H25+K25</f>
        <v>399</v>
      </c>
      <c r="M25" s="22">
        <v>180</v>
      </c>
      <c r="N25" s="23">
        <f>D25</f>
        <v>38</v>
      </c>
      <c r="O25" s="24">
        <f>SUM(M25:N25)</f>
        <v>218</v>
      </c>
      <c r="P25" s="27">
        <f>L25+O25</f>
        <v>617</v>
      </c>
      <c r="Q25" s="22">
        <v>173</v>
      </c>
      <c r="R25" s="23">
        <f>D25</f>
        <v>38</v>
      </c>
      <c r="S25" s="24">
        <f>SUM(Q25:R25)</f>
        <v>211</v>
      </c>
      <c r="T25" s="27">
        <f>P25+S25</f>
        <v>828</v>
      </c>
      <c r="U25" s="22">
        <v>180</v>
      </c>
      <c r="V25" s="23">
        <f>D25</f>
        <v>38</v>
      </c>
      <c r="W25" s="24">
        <f>SUM(U25:V25)</f>
        <v>218</v>
      </c>
      <c r="X25" s="27">
        <f>T25+W25</f>
        <v>1046</v>
      </c>
      <c r="Y25" s="22">
        <v>143</v>
      </c>
      <c r="Z25" s="23">
        <f>D25</f>
        <v>38</v>
      </c>
      <c r="AA25" s="24">
        <f>SUM(Y25:Z25)</f>
        <v>181</v>
      </c>
      <c r="AB25" s="25">
        <f>H25+K25+O25+S25+W25+AA25</f>
        <v>1227</v>
      </c>
      <c r="AC25" s="54">
        <f t="shared" si="0"/>
        <v>999</v>
      </c>
      <c r="AD25" s="26">
        <f t="shared" si="2"/>
        <v>166.5</v>
      </c>
    </row>
    <row r="26" spans="1:30" ht="12.75">
      <c r="A26" s="19">
        <v>23</v>
      </c>
      <c r="B26" s="20" t="s">
        <v>166</v>
      </c>
      <c r="C26" s="20">
        <v>167</v>
      </c>
      <c r="D26" s="21">
        <v>29</v>
      </c>
      <c r="E26" s="28">
        <v>29</v>
      </c>
      <c r="F26" s="22">
        <v>163</v>
      </c>
      <c r="G26" s="23">
        <f>D26</f>
        <v>29</v>
      </c>
      <c r="H26" s="24">
        <f>SUM(F26:G26)</f>
        <v>192</v>
      </c>
      <c r="I26" s="22">
        <v>182</v>
      </c>
      <c r="J26" s="23">
        <f>D26</f>
        <v>29</v>
      </c>
      <c r="K26" s="24">
        <f>SUM(I26:J26)</f>
        <v>211</v>
      </c>
      <c r="L26" s="27">
        <f>H26+K26</f>
        <v>403</v>
      </c>
      <c r="M26" s="22">
        <v>192</v>
      </c>
      <c r="N26" s="23">
        <f>D26</f>
        <v>29</v>
      </c>
      <c r="O26" s="24">
        <f>SUM(M26:N26)</f>
        <v>221</v>
      </c>
      <c r="P26" s="27">
        <f>L26+O26</f>
        <v>624</v>
      </c>
      <c r="Q26" s="22">
        <v>181</v>
      </c>
      <c r="R26" s="23">
        <f>D26</f>
        <v>29</v>
      </c>
      <c r="S26" s="24">
        <f>SUM(Q26:R26)</f>
        <v>210</v>
      </c>
      <c r="T26" s="27">
        <f>P26+S26</f>
        <v>834</v>
      </c>
      <c r="U26" s="22">
        <v>189</v>
      </c>
      <c r="V26" s="23">
        <f>D26</f>
        <v>29</v>
      </c>
      <c r="W26" s="24">
        <f>SUM(U26:V26)</f>
        <v>218</v>
      </c>
      <c r="X26" s="27">
        <f>T26+W26</f>
        <v>1052</v>
      </c>
      <c r="Y26" s="22">
        <v>139</v>
      </c>
      <c r="Z26" s="23">
        <f>D26</f>
        <v>29</v>
      </c>
      <c r="AA26" s="24">
        <f>SUM(Y26:Z26)</f>
        <v>168</v>
      </c>
      <c r="AB26" s="25">
        <f>H26+K26+O26+S26+W26+AA26</f>
        <v>1220</v>
      </c>
      <c r="AC26" s="54">
        <f aca="true" t="shared" si="3" ref="AC26:AC43">F26+I26+M26+Q26+U26+Y26</f>
        <v>1046</v>
      </c>
      <c r="AD26" s="26">
        <f aca="true" t="shared" si="4" ref="AD26:AD43">AVERAGE(F26,I26,M26,Q26,U26,Y26)</f>
        <v>174.33333333333334</v>
      </c>
    </row>
    <row r="27" spans="1:30" ht="12.75">
      <c r="A27" s="19">
        <v>24</v>
      </c>
      <c r="B27" s="20" t="s">
        <v>139</v>
      </c>
      <c r="C27" s="20">
        <v>158</v>
      </c>
      <c r="D27" s="21">
        <v>37</v>
      </c>
      <c r="E27" s="28">
        <v>11</v>
      </c>
      <c r="F27" s="22">
        <v>192</v>
      </c>
      <c r="G27" s="23">
        <f>D27</f>
        <v>37</v>
      </c>
      <c r="H27" s="24">
        <f>SUM(F27:G27)</f>
        <v>229</v>
      </c>
      <c r="I27" s="22">
        <v>148</v>
      </c>
      <c r="J27" s="23">
        <f>D27</f>
        <v>37</v>
      </c>
      <c r="K27" s="24">
        <f>SUM(I27:J27)</f>
        <v>185</v>
      </c>
      <c r="L27" s="27">
        <f>H27+K27</f>
        <v>414</v>
      </c>
      <c r="M27" s="22">
        <v>142</v>
      </c>
      <c r="N27" s="23">
        <f>D27</f>
        <v>37</v>
      </c>
      <c r="O27" s="24">
        <f>SUM(M27:N27)</f>
        <v>179</v>
      </c>
      <c r="P27" s="27">
        <f>L27+O27</f>
        <v>593</v>
      </c>
      <c r="Q27" s="22">
        <v>145</v>
      </c>
      <c r="R27" s="23">
        <f>D27</f>
        <v>37</v>
      </c>
      <c r="S27" s="24">
        <f>SUM(Q27:R27)</f>
        <v>182</v>
      </c>
      <c r="T27" s="27">
        <f>P27+S27</f>
        <v>775</v>
      </c>
      <c r="U27" s="22">
        <v>188</v>
      </c>
      <c r="V27" s="23">
        <f>D27</f>
        <v>37</v>
      </c>
      <c r="W27" s="24">
        <f>SUM(U27:V27)</f>
        <v>225</v>
      </c>
      <c r="X27" s="27">
        <f>T27+W27</f>
        <v>1000</v>
      </c>
      <c r="Y27" s="22">
        <v>179</v>
      </c>
      <c r="Z27" s="23">
        <f>D27</f>
        <v>37</v>
      </c>
      <c r="AA27" s="24">
        <f>SUM(Y27:Z27)</f>
        <v>216</v>
      </c>
      <c r="AB27" s="25">
        <f>H27+K27+O27+S27+W27+AA27</f>
        <v>1216</v>
      </c>
      <c r="AC27" s="54">
        <f t="shared" si="3"/>
        <v>994</v>
      </c>
      <c r="AD27" s="26">
        <f t="shared" si="4"/>
        <v>165.66666666666666</v>
      </c>
    </row>
    <row r="28" spans="1:30" ht="12.75">
      <c r="A28" s="19">
        <v>25</v>
      </c>
      <c r="B28" s="20" t="s">
        <v>152</v>
      </c>
      <c r="C28" s="20">
        <v>139</v>
      </c>
      <c r="D28" s="21">
        <v>54</v>
      </c>
      <c r="E28" s="28">
        <v>27</v>
      </c>
      <c r="F28" s="22">
        <v>163</v>
      </c>
      <c r="G28" s="23">
        <f>D28</f>
        <v>54</v>
      </c>
      <c r="H28" s="24">
        <f>SUM(F28:G28)</f>
        <v>217</v>
      </c>
      <c r="I28" s="22">
        <v>161</v>
      </c>
      <c r="J28" s="23">
        <f>D28</f>
        <v>54</v>
      </c>
      <c r="K28" s="24">
        <f>SUM(I28:J28)</f>
        <v>215</v>
      </c>
      <c r="L28" s="27">
        <f>H28+K28</f>
        <v>432</v>
      </c>
      <c r="M28" s="22">
        <v>146</v>
      </c>
      <c r="N28" s="23">
        <f>D28</f>
        <v>54</v>
      </c>
      <c r="O28" s="24">
        <f>SUM(M28:N28)</f>
        <v>200</v>
      </c>
      <c r="P28" s="27">
        <f>L28+O28</f>
        <v>632</v>
      </c>
      <c r="Q28" s="22">
        <v>148</v>
      </c>
      <c r="R28" s="23">
        <f>D28</f>
        <v>54</v>
      </c>
      <c r="S28" s="24">
        <f>SUM(Q28:R28)</f>
        <v>202</v>
      </c>
      <c r="T28" s="27">
        <f>P28+S28</f>
        <v>834</v>
      </c>
      <c r="U28" s="22">
        <v>148</v>
      </c>
      <c r="V28" s="23">
        <f>D28</f>
        <v>54</v>
      </c>
      <c r="W28" s="24">
        <f>SUM(U28:V28)</f>
        <v>202</v>
      </c>
      <c r="X28" s="27">
        <f>T28+W28</f>
        <v>1036</v>
      </c>
      <c r="Y28" s="22">
        <v>126</v>
      </c>
      <c r="Z28" s="23">
        <f>D28</f>
        <v>54</v>
      </c>
      <c r="AA28" s="24">
        <f>SUM(Y28:Z28)</f>
        <v>180</v>
      </c>
      <c r="AB28" s="25">
        <f>H28+K28+O28+S28+W28+AA28</f>
        <v>1216</v>
      </c>
      <c r="AC28" s="54">
        <f t="shared" si="3"/>
        <v>892</v>
      </c>
      <c r="AD28" s="26">
        <f t="shared" si="4"/>
        <v>148.66666666666666</v>
      </c>
    </row>
    <row r="29" spans="1:30" ht="12.75">
      <c r="A29" s="19">
        <v>26</v>
      </c>
      <c r="B29" s="20" t="s">
        <v>136</v>
      </c>
      <c r="C29" s="20">
        <v>175</v>
      </c>
      <c r="D29" s="21">
        <v>22</v>
      </c>
      <c r="E29" s="28">
        <v>8</v>
      </c>
      <c r="F29" s="22">
        <v>179</v>
      </c>
      <c r="G29" s="23">
        <f>D29</f>
        <v>22</v>
      </c>
      <c r="H29" s="24">
        <f>SUM(F29:G29)</f>
        <v>201</v>
      </c>
      <c r="I29" s="22">
        <v>147</v>
      </c>
      <c r="J29" s="23">
        <f>D29</f>
        <v>22</v>
      </c>
      <c r="K29" s="24">
        <f>SUM(I29:J29)</f>
        <v>169</v>
      </c>
      <c r="L29" s="27">
        <f>H29+K29</f>
        <v>370</v>
      </c>
      <c r="M29" s="22">
        <v>183</v>
      </c>
      <c r="N29" s="23">
        <f>D29</f>
        <v>22</v>
      </c>
      <c r="O29" s="24">
        <f>SUM(M29:N29)</f>
        <v>205</v>
      </c>
      <c r="P29" s="27">
        <f>L29+O29</f>
        <v>575</v>
      </c>
      <c r="Q29" s="22">
        <v>186</v>
      </c>
      <c r="R29" s="23">
        <f>D29</f>
        <v>22</v>
      </c>
      <c r="S29" s="24">
        <f>SUM(Q29:R29)</f>
        <v>208</v>
      </c>
      <c r="T29" s="27">
        <f>P29+S29</f>
        <v>783</v>
      </c>
      <c r="U29" s="22">
        <v>192</v>
      </c>
      <c r="V29" s="23">
        <f>D29</f>
        <v>22</v>
      </c>
      <c r="W29" s="24">
        <f>SUM(U29:V29)</f>
        <v>214</v>
      </c>
      <c r="X29" s="27">
        <f>T29+W29</f>
        <v>997</v>
      </c>
      <c r="Y29" s="22">
        <v>194</v>
      </c>
      <c r="Z29" s="23">
        <f>D29</f>
        <v>22</v>
      </c>
      <c r="AA29" s="24">
        <f>SUM(Y29:Z29)</f>
        <v>216</v>
      </c>
      <c r="AB29" s="25">
        <f>H29+K29+O29+S29+W29+AA29</f>
        <v>1213</v>
      </c>
      <c r="AC29" s="54">
        <f t="shared" si="3"/>
        <v>1081</v>
      </c>
      <c r="AD29" s="26">
        <f t="shared" si="4"/>
        <v>180.16666666666666</v>
      </c>
    </row>
    <row r="30" spans="1:30" ht="12.75">
      <c r="A30" s="19">
        <v>27</v>
      </c>
      <c r="B30" s="20" t="s">
        <v>167</v>
      </c>
      <c r="C30" s="20">
        <v>124</v>
      </c>
      <c r="D30" s="21">
        <v>68</v>
      </c>
      <c r="E30" s="28">
        <v>3</v>
      </c>
      <c r="F30" s="22">
        <v>119</v>
      </c>
      <c r="G30" s="23">
        <f>D30</f>
        <v>68</v>
      </c>
      <c r="H30" s="24">
        <f>SUM(F30:G30)</f>
        <v>187</v>
      </c>
      <c r="I30" s="22">
        <v>116</v>
      </c>
      <c r="J30" s="23">
        <f>D30</f>
        <v>68</v>
      </c>
      <c r="K30" s="24">
        <f>SUM(I30:J30)</f>
        <v>184</v>
      </c>
      <c r="L30" s="27">
        <f>H30+K30</f>
        <v>371</v>
      </c>
      <c r="M30" s="22">
        <v>150</v>
      </c>
      <c r="N30" s="23">
        <f>D30</f>
        <v>68</v>
      </c>
      <c r="O30" s="24">
        <f>SUM(M30:N30)</f>
        <v>218</v>
      </c>
      <c r="P30" s="27">
        <f>L30+O30</f>
        <v>589</v>
      </c>
      <c r="Q30" s="22">
        <v>153</v>
      </c>
      <c r="R30" s="23">
        <f>D30</f>
        <v>68</v>
      </c>
      <c r="S30" s="24">
        <f>SUM(Q30:R30)</f>
        <v>221</v>
      </c>
      <c r="T30" s="27">
        <f>P30+S30</f>
        <v>810</v>
      </c>
      <c r="U30" s="22">
        <v>140</v>
      </c>
      <c r="V30" s="23">
        <f>D30</f>
        <v>68</v>
      </c>
      <c r="W30" s="24">
        <f>SUM(U30:V30)</f>
        <v>208</v>
      </c>
      <c r="X30" s="27">
        <f>T30+W30</f>
        <v>1018</v>
      </c>
      <c r="Y30" s="22">
        <v>125</v>
      </c>
      <c r="Z30" s="23">
        <f>D30</f>
        <v>68</v>
      </c>
      <c r="AA30" s="24">
        <f>SUM(Y30:Z30)</f>
        <v>193</v>
      </c>
      <c r="AB30" s="25">
        <f>H30+K30+O30+S30+W30+AA30</f>
        <v>1211</v>
      </c>
      <c r="AC30" s="54">
        <f t="shared" si="3"/>
        <v>803</v>
      </c>
      <c r="AD30" s="26">
        <f t="shared" si="4"/>
        <v>133.83333333333334</v>
      </c>
    </row>
    <row r="31" spans="1:30" ht="12.75">
      <c r="A31" s="19">
        <v>28</v>
      </c>
      <c r="B31" s="20" t="s">
        <v>149</v>
      </c>
      <c r="C31" s="20">
        <v>183</v>
      </c>
      <c r="D31" s="21">
        <v>15</v>
      </c>
      <c r="E31" s="28">
        <v>23</v>
      </c>
      <c r="F31" s="22">
        <v>189</v>
      </c>
      <c r="G31" s="23">
        <f>D31</f>
        <v>15</v>
      </c>
      <c r="H31" s="24">
        <f>SUM(F31:G31)</f>
        <v>204</v>
      </c>
      <c r="I31" s="22">
        <v>152</v>
      </c>
      <c r="J31" s="23">
        <f>D31</f>
        <v>15</v>
      </c>
      <c r="K31" s="24">
        <f>SUM(I31:J31)</f>
        <v>167</v>
      </c>
      <c r="L31" s="27">
        <f>H31+K31</f>
        <v>371</v>
      </c>
      <c r="M31" s="22">
        <v>182</v>
      </c>
      <c r="N31" s="23">
        <f>D31</f>
        <v>15</v>
      </c>
      <c r="O31" s="24">
        <f>SUM(M31:N31)</f>
        <v>197</v>
      </c>
      <c r="P31" s="27">
        <f>L31+O31</f>
        <v>568</v>
      </c>
      <c r="Q31" s="22">
        <v>167</v>
      </c>
      <c r="R31" s="23">
        <f>D31</f>
        <v>15</v>
      </c>
      <c r="S31" s="24">
        <f>SUM(Q31:R31)</f>
        <v>182</v>
      </c>
      <c r="T31" s="27">
        <f>P31+S31</f>
        <v>750</v>
      </c>
      <c r="U31" s="22">
        <v>170</v>
      </c>
      <c r="V31" s="23">
        <f>D31</f>
        <v>15</v>
      </c>
      <c r="W31" s="24">
        <f>SUM(U31:V31)</f>
        <v>185</v>
      </c>
      <c r="X31" s="27">
        <f>T31+W31</f>
        <v>935</v>
      </c>
      <c r="Y31" s="22">
        <v>254</v>
      </c>
      <c r="Z31" s="23">
        <f>D31</f>
        <v>15</v>
      </c>
      <c r="AA31" s="24">
        <f>SUM(Y31:Z31)</f>
        <v>269</v>
      </c>
      <c r="AB31" s="25">
        <f>H31+K31+O31+S31+W31+AA31</f>
        <v>1204</v>
      </c>
      <c r="AC31" s="54">
        <f t="shared" si="3"/>
        <v>1114</v>
      </c>
      <c r="AD31" s="26">
        <f t="shared" si="4"/>
        <v>185.66666666666666</v>
      </c>
    </row>
    <row r="32" spans="1:30" ht="12.75">
      <c r="A32" s="19">
        <v>29</v>
      </c>
      <c r="B32" s="20" t="s">
        <v>147</v>
      </c>
      <c r="C32" s="20">
        <v>196</v>
      </c>
      <c r="D32" s="21">
        <v>3</v>
      </c>
      <c r="E32" s="28">
        <v>22</v>
      </c>
      <c r="F32" s="22">
        <v>158</v>
      </c>
      <c r="G32" s="23">
        <f>D32</f>
        <v>3</v>
      </c>
      <c r="H32" s="24">
        <f>SUM(F32:G32)</f>
        <v>161</v>
      </c>
      <c r="I32" s="22">
        <v>156</v>
      </c>
      <c r="J32" s="23">
        <f>D32</f>
        <v>3</v>
      </c>
      <c r="K32" s="24">
        <f>SUM(I32:J32)</f>
        <v>159</v>
      </c>
      <c r="L32" s="27">
        <f>H32+K32</f>
        <v>320</v>
      </c>
      <c r="M32" s="22">
        <v>221</v>
      </c>
      <c r="N32" s="23">
        <f>D32</f>
        <v>3</v>
      </c>
      <c r="O32" s="24">
        <f>SUM(M32:N32)</f>
        <v>224</v>
      </c>
      <c r="P32" s="27">
        <f>L32+O32</f>
        <v>544</v>
      </c>
      <c r="Q32" s="22">
        <v>236</v>
      </c>
      <c r="R32" s="23">
        <f>D32</f>
        <v>3</v>
      </c>
      <c r="S32" s="24">
        <f>SUM(Q32:R32)</f>
        <v>239</v>
      </c>
      <c r="T32" s="27">
        <f>P32+S32</f>
        <v>783</v>
      </c>
      <c r="U32" s="22">
        <v>243</v>
      </c>
      <c r="V32" s="23">
        <f>D32</f>
        <v>3</v>
      </c>
      <c r="W32" s="24">
        <f>SUM(U32:V32)</f>
        <v>246</v>
      </c>
      <c r="X32" s="27">
        <f>T32+W32</f>
        <v>1029</v>
      </c>
      <c r="Y32" s="22">
        <v>165</v>
      </c>
      <c r="Z32" s="23">
        <f>D32</f>
        <v>3</v>
      </c>
      <c r="AA32" s="24">
        <f>SUM(Y32:Z32)</f>
        <v>168</v>
      </c>
      <c r="AB32" s="25">
        <f>H32+K32+O32+S32+W32+AA32</f>
        <v>1197</v>
      </c>
      <c r="AC32" s="54">
        <f t="shared" si="3"/>
        <v>1179</v>
      </c>
      <c r="AD32" s="26">
        <f t="shared" si="4"/>
        <v>196.5</v>
      </c>
    </row>
    <row r="33" spans="1:30" ht="12.75">
      <c r="A33" s="19">
        <v>30</v>
      </c>
      <c r="B33" s="20" t="s">
        <v>132</v>
      </c>
      <c r="C33" s="20">
        <v>179</v>
      </c>
      <c r="D33" s="21">
        <v>18</v>
      </c>
      <c r="E33" s="28">
        <v>4</v>
      </c>
      <c r="F33" s="22">
        <v>178</v>
      </c>
      <c r="G33" s="23">
        <f>D33</f>
        <v>18</v>
      </c>
      <c r="H33" s="24">
        <f>SUM(F33:G33)</f>
        <v>196</v>
      </c>
      <c r="I33" s="22">
        <v>141</v>
      </c>
      <c r="J33" s="23">
        <f>D33</f>
        <v>18</v>
      </c>
      <c r="K33" s="24">
        <f>SUM(I33:J33)</f>
        <v>159</v>
      </c>
      <c r="L33" s="27">
        <f>H33+K33</f>
        <v>355</v>
      </c>
      <c r="M33" s="22">
        <v>244</v>
      </c>
      <c r="N33" s="23">
        <f>D33</f>
        <v>18</v>
      </c>
      <c r="O33" s="24">
        <f>SUM(M33:N33)</f>
        <v>262</v>
      </c>
      <c r="P33" s="27">
        <f>L33+O33</f>
        <v>617</v>
      </c>
      <c r="Q33" s="22">
        <v>185</v>
      </c>
      <c r="R33" s="23">
        <f>D33</f>
        <v>18</v>
      </c>
      <c r="S33" s="24">
        <f>SUM(Q33:R33)</f>
        <v>203</v>
      </c>
      <c r="T33" s="27">
        <f>P33+S33</f>
        <v>820</v>
      </c>
      <c r="U33" s="22">
        <v>198</v>
      </c>
      <c r="V33" s="23">
        <f>D33</f>
        <v>18</v>
      </c>
      <c r="W33" s="24">
        <f>SUM(U33:V33)</f>
        <v>216</v>
      </c>
      <c r="X33" s="27">
        <f>T33+W33</f>
        <v>1036</v>
      </c>
      <c r="Y33" s="22">
        <v>134</v>
      </c>
      <c r="Z33" s="23">
        <f>D33</f>
        <v>18</v>
      </c>
      <c r="AA33" s="24">
        <f>SUM(Y33:Z33)</f>
        <v>152</v>
      </c>
      <c r="AB33" s="25">
        <f>H33+K33+O33+S33+W33+AA33</f>
        <v>1188</v>
      </c>
      <c r="AC33" s="54">
        <f t="shared" si="3"/>
        <v>1080</v>
      </c>
      <c r="AD33" s="26">
        <f t="shared" si="4"/>
        <v>180</v>
      </c>
    </row>
    <row r="34" spans="1:30" ht="12.75">
      <c r="A34" s="19">
        <v>31</v>
      </c>
      <c r="B34" s="20" t="s">
        <v>144</v>
      </c>
      <c r="C34" s="20">
        <v>125</v>
      </c>
      <c r="D34" s="21">
        <v>67</v>
      </c>
      <c r="E34" s="28">
        <v>16</v>
      </c>
      <c r="F34" s="22">
        <v>155</v>
      </c>
      <c r="G34" s="23">
        <f>D34</f>
        <v>67</v>
      </c>
      <c r="H34" s="24">
        <f>SUM(F34:G34)</f>
        <v>222</v>
      </c>
      <c r="I34" s="22">
        <v>102</v>
      </c>
      <c r="J34" s="23">
        <f>D34</f>
        <v>67</v>
      </c>
      <c r="K34" s="24">
        <f>SUM(I34:J34)</f>
        <v>169</v>
      </c>
      <c r="L34" s="27">
        <f>H34+K34</f>
        <v>391</v>
      </c>
      <c r="M34" s="22">
        <v>135</v>
      </c>
      <c r="N34" s="23">
        <f>D34</f>
        <v>67</v>
      </c>
      <c r="O34" s="24">
        <f>SUM(M34:N34)</f>
        <v>202</v>
      </c>
      <c r="P34" s="27">
        <f>L34+O34</f>
        <v>593</v>
      </c>
      <c r="Q34" s="22">
        <v>150</v>
      </c>
      <c r="R34" s="23">
        <f>D34</f>
        <v>67</v>
      </c>
      <c r="S34" s="24">
        <f>SUM(Q34:R34)</f>
        <v>217</v>
      </c>
      <c r="T34" s="27">
        <f>P34+S34</f>
        <v>810</v>
      </c>
      <c r="U34" s="22">
        <v>109</v>
      </c>
      <c r="V34" s="23">
        <f>D34</f>
        <v>67</v>
      </c>
      <c r="W34" s="24">
        <f>SUM(U34:V34)</f>
        <v>176</v>
      </c>
      <c r="X34" s="27">
        <f>T34+W34</f>
        <v>986</v>
      </c>
      <c r="Y34" s="22">
        <v>129</v>
      </c>
      <c r="Z34" s="23">
        <f>D34</f>
        <v>67</v>
      </c>
      <c r="AA34" s="24">
        <f>SUM(Y34:Z34)</f>
        <v>196</v>
      </c>
      <c r="AB34" s="25">
        <f>H34+K34+O34+S34+W34+AA34</f>
        <v>1182</v>
      </c>
      <c r="AC34" s="54">
        <f t="shared" si="3"/>
        <v>780</v>
      </c>
      <c r="AD34" s="26">
        <f t="shared" si="4"/>
        <v>130</v>
      </c>
    </row>
    <row r="35" spans="1:30" ht="12.75">
      <c r="A35" s="19">
        <v>32</v>
      </c>
      <c r="B35" s="20" t="s">
        <v>156</v>
      </c>
      <c r="C35" s="20">
        <v>176</v>
      </c>
      <c r="D35" s="21">
        <v>21</v>
      </c>
      <c r="E35" s="28">
        <v>31</v>
      </c>
      <c r="F35" s="22">
        <v>125</v>
      </c>
      <c r="G35" s="23">
        <f>D35</f>
        <v>21</v>
      </c>
      <c r="H35" s="24">
        <f>SUM(F35:G35)</f>
        <v>146</v>
      </c>
      <c r="I35" s="22">
        <v>213</v>
      </c>
      <c r="J35" s="23">
        <f>D35</f>
        <v>21</v>
      </c>
      <c r="K35" s="24">
        <f>SUM(I35:J35)</f>
        <v>234</v>
      </c>
      <c r="L35" s="27">
        <f>H35+K35</f>
        <v>380</v>
      </c>
      <c r="M35" s="22">
        <v>192</v>
      </c>
      <c r="N35" s="23">
        <f>D35</f>
        <v>21</v>
      </c>
      <c r="O35" s="24">
        <f>SUM(M35:N35)</f>
        <v>213</v>
      </c>
      <c r="P35" s="27">
        <f>L35+O35</f>
        <v>593</v>
      </c>
      <c r="Q35" s="22">
        <v>233</v>
      </c>
      <c r="R35" s="23">
        <f>D35</f>
        <v>21</v>
      </c>
      <c r="S35" s="24">
        <f>SUM(Q35:R35)</f>
        <v>254</v>
      </c>
      <c r="T35" s="27">
        <f>P35+S35</f>
        <v>847</v>
      </c>
      <c r="U35" s="22">
        <v>155</v>
      </c>
      <c r="V35" s="23">
        <f>D35</f>
        <v>21</v>
      </c>
      <c r="W35" s="24">
        <f>SUM(U35:V35)</f>
        <v>176</v>
      </c>
      <c r="X35" s="27">
        <f>T35+W35</f>
        <v>1023</v>
      </c>
      <c r="Y35" s="22">
        <v>134</v>
      </c>
      <c r="Z35" s="23">
        <f>D35</f>
        <v>21</v>
      </c>
      <c r="AA35" s="24">
        <f>SUM(Y35:Z35)</f>
        <v>155</v>
      </c>
      <c r="AB35" s="25">
        <f>H35+K35+O35+S35+W35+AA35</f>
        <v>1178</v>
      </c>
      <c r="AC35" s="54">
        <f t="shared" si="3"/>
        <v>1052</v>
      </c>
      <c r="AD35" s="26">
        <f t="shared" si="4"/>
        <v>175.33333333333334</v>
      </c>
    </row>
    <row r="36" spans="1:30" ht="12.75">
      <c r="A36" s="19">
        <v>33</v>
      </c>
      <c r="B36" s="20" t="s">
        <v>143</v>
      </c>
      <c r="C36" s="20">
        <v>168</v>
      </c>
      <c r="D36" s="21">
        <v>28</v>
      </c>
      <c r="E36" s="28">
        <v>15</v>
      </c>
      <c r="F36" s="22">
        <v>167</v>
      </c>
      <c r="G36" s="23">
        <f>D36</f>
        <v>28</v>
      </c>
      <c r="H36" s="24">
        <f>SUM(F36:G36)</f>
        <v>195</v>
      </c>
      <c r="I36" s="22">
        <v>163</v>
      </c>
      <c r="J36" s="23">
        <f>D36</f>
        <v>28</v>
      </c>
      <c r="K36" s="24">
        <f>SUM(I36:J36)</f>
        <v>191</v>
      </c>
      <c r="L36" s="27">
        <f>H36+K36</f>
        <v>386</v>
      </c>
      <c r="M36" s="22">
        <v>173</v>
      </c>
      <c r="N36" s="23">
        <f>D36</f>
        <v>28</v>
      </c>
      <c r="O36" s="24">
        <f>SUM(M36:N36)</f>
        <v>201</v>
      </c>
      <c r="P36" s="27">
        <f>L36+O36</f>
        <v>587</v>
      </c>
      <c r="Q36" s="22">
        <v>157</v>
      </c>
      <c r="R36" s="23">
        <f>D36</f>
        <v>28</v>
      </c>
      <c r="S36" s="24">
        <f>SUM(Q36:R36)</f>
        <v>185</v>
      </c>
      <c r="T36" s="27">
        <f>P36+S36</f>
        <v>772</v>
      </c>
      <c r="U36" s="22">
        <v>161</v>
      </c>
      <c r="V36" s="23">
        <f>D36</f>
        <v>28</v>
      </c>
      <c r="W36" s="24">
        <f>SUM(U36:V36)</f>
        <v>189</v>
      </c>
      <c r="X36" s="27">
        <f>T36+W36</f>
        <v>961</v>
      </c>
      <c r="Y36" s="22">
        <v>184</v>
      </c>
      <c r="Z36" s="23">
        <f>D36</f>
        <v>28</v>
      </c>
      <c r="AA36" s="24">
        <f>SUM(Y36:Z36)</f>
        <v>212</v>
      </c>
      <c r="AB36" s="25">
        <f>H36+K36+O36+S36+W36+AA36</f>
        <v>1173</v>
      </c>
      <c r="AC36" s="54">
        <f t="shared" si="3"/>
        <v>1005</v>
      </c>
      <c r="AD36" s="26">
        <f t="shared" si="4"/>
        <v>167.5</v>
      </c>
    </row>
    <row r="37" spans="1:30" ht="12.75">
      <c r="A37" s="19">
        <v>34</v>
      </c>
      <c r="B37" s="20" t="s">
        <v>145</v>
      </c>
      <c r="C37" s="20">
        <v>168</v>
      </c>
      <c r="D37" s="21">
        <v>28</v>
      </c>
      <c r="E37" s="28">
        <v>17</v>
      </c>
      <c r="F37" s="22">
        <v>133</v>
      </c>
      <c r="G37" s="23">
        <f>D37</f>
        <v>28</v>
      </c>
      <c r="H37" s="24">
        <f>SUM(F37:G37)</f>
        <v>161</v>
      </c>
      <c r="I37" s="22">
        <v>156</v>
      </c>
      <c r="J37" s="23">
        <f>D37</f>
        <v>28</v>
      </c>
      <c r="K37" s="24">
        <f>SUM(I37:J37)</f>
        <v>184</v>
      </c>
      <c r="L37" s="27">
        <f>H37+K37</f>
        <v>345</v>
      </c>
      <c r="M37" s="22">
        <v>150</v>
      </c>
      <c r="N37" s="23">
        <f>D37</f>
        <v>28</v>
      </c>
      <c r="O37" s="24">
        <f>SUM(M37:N37)</f>
        <v>178</v>
      </c>
      <c r="P37" s="27">
        <f>L37+O37</f>
        <v>523</v>
      </c>
      <c r="Q37" s="22">
        <v>202</v>
      </c>
      <c r="R37" s="23">
        <f>D37</f>
        <v>28</v>
      </c>
      <c r="S37" s="24">
        <f>SUM(Q37:R37)</f>
        <v>230</v>
      </c>
      <c r="T37" s="27">
        <f>P37+S37</f>
        <v>753</v>
      </c>
      <c r="U37" s="22">
        <v>167</v>
      </c>
      <c r="V37" s="23">
        <f>D37</f>
        <v>28</v>
      </c>
      <c r="W37" s="24">
        <f>SUM(U37:V37)</f>
        <v>195</v>
      </c>
      <c r="X37" s="27">
        <f>T37+W37</f>
        <v>948</v>
      </c>
      <c r="Y37" s="22">
        <v>182</v>
      </c>
      <c r="Z37" s="23">
        <f>D37</f>
        <v>28</v>
      </c>
      <c r="AA37" s="24">
        <f>SUM(Y37:Z37)</f>
        <v>210</v>
      </c>
      <c r="AB37" s="25">
        <f>H37+K37+O37+S37+W37+AA37</f>
        <v>1158</v>
      </c>
      <c r="AC37" s="54">
        <f t="shared" si="3"/>
        <v>990</v>
      </c>
      <c r="AD37" s="26">
        <f t="shared" si="4"/>
        <v>165</v>
      </c>
    </row>
    <row r="38" spans="1:30" ht="12.75">
      <c r="A38" s="19">
        <v>35</v>
      </c>
      <c r="B38" s="20" t="s">
        <v>133</v>
      </c>
      <c r="C38" s="20">
        <v>176</v>
      </c>
      <c r="D38" s="21">
        <v>21</v>
      </c>
      <c r="E38" s="28">
        <v>5</v>
      </c>
      <c r="F38" s="22">
        <v>167</v>
      </c>
      <c r="G38" s="23">
        <f>D38</f>
        <v>21</v>
      </c>
      <c r="H38" s="24">
        <f>SUM(F38:G38)</f>
        <v>188</v>
      </c>
      <c r="I38" s="22">
        <v>192</v>
      </c>
      <c r="J38" s="23">
        <f>D38</f>
        <v>21</v>
      </c>
      <c r="K38" s="24">
        <f>SUM(I38:J38)</f>
        <v>213</v>
      </c>
      <c r="L38" s="27">
        <f>H38+K38</f>
        <v>401</v>
      </c>
      <c r="M38" s="22">
        <v>183</v>
      </c>
      <c r="N38" s="23">
        <f>D38</f>
        <v>21</v>
      </c>
      <c r="O38" s="24">
        <f>SUM(M38:N38)</f>
        <v>204</v>
      </c>
      <c r="P38" s="27">
        <f>L38+O38</f>
        <v>605</v>
      </c>
      <c r="Q38" s="22">
        <v>166</v>
      </c>
      <c r="R38" s="23">
        <f>D38</f>
        <v>21</v>
      </c>
      <c r="S38" s="24">
        <f>SUM(Q38:R38)</f>
        <v>187</v>
      </c>
      <c r="T38" s="27">
        <f>P38+S38</f>
        <v>792</v>
      </c>
      <c r="U38" s="22">
        <v>155</v>
      </c>
      <c r="V38" s="23">
        <f>D38</f>
        <v>21</v>
      </c>
      <c r="W38" s="24">
        <f>SUM(U38:V38)</f>
        <v>176</v>
      </c>
      <c r="X38" s="27">
        <f>T38+W38</f>
        <v>968</v>
      </c>
      <c r="Y38" s="22">
        <v>166</v>
      </c>
      <c r="Z38" s="23">
        <f>D38</f>
        <v>21</v>
      </c>
      <c r="AA38" s="24">
        <f>SUM(Y38:Z38)</f>
        <v>187</v>
      </c>
      <c r="AB38" s="25">
        <f>H38+K38+O38+S38+W38+AA38</f>
        <v>1155</v>
      </c>
      <c r="AC38" s="54">
        <f t="shared" si="3"/>
        <v>1029</v>
      </c>
      <c r="AD38" s="26">
        <f t="shared" si="4"/>
        <v>171.5</v>
      </c>
    </row>
    <row r="39" spans="1:30" ht="12.75">
      <c r="A39" s="19">
        <v>36</v>
      </c>
      <c r="B39" s="20" t="s">
        <v>154</v>
      </c>
      <c r="C39" s="20">
        <v>160</v>
      </c>
      <c r="D39" s="21">
        <v>36</v>
      </c>
      <c r="E39" s="28">
        <v>28</v>
      </c>
      <c r="F39" s="22">
        <v>148</v>
      </c>
      <c r="G39" s="23">
        <f>D39</f>
        <v>36</v>
      </c>
      <c r="H39" s="24">
        <f>SUM(F39:G39)</f>
        <v>184</v>
      </c>
      <c r="I39" s="22">
        <v>162</v>
      </c>
      <c r="J39" s="23">
        <f>D39</f>
        <v>36</v>
      </c>
      <c r="K39" s="24">
        <f>SUM(I39:J39)</f>
        <v>198</v>
      </c>
      <c r="L39" s="27">
        <f>H39+K39</f>
        <v>382</v>
      </c>
      <c r="M39" s="22">
        <v>136</v>
      </c>
      <c r="N39" s="23">
        <f>D39</f>
        <v>36</v>
      </c>
      <c r="O39" s="24">
        <f>SUM(M39:N39)</f>
        <v>172</v>
      </c>
      <c r="P39" s="27">
        <f>L39+O39</f>
        <v>554</v>
      </c>
      <c r="Q39" s="22">
        <v>194</v>
      </c>
      <c r="R39" s="23">
        <f>D39</f>
        <v>36</v>
      </c>
      <c r="S39" s="24">
        <f>SUM(Q39:R39)</f>
        <v>230</v>
      </c>
      <c r="T39" s="27">
        <f>P39+S39</f>
        <v>784</v>
      </c>
      <c r="U39" s="22">
        <v>155</v>
      </c>
      <c r="V39" s="23">
        <f>D39</f>
        <v>36</v>
      </c>
      <c r="W39" s="24">
        <f>SUM(U39:V39)</f>
        <v>191</v>
      </c>
      <c r="X39" s="27">
        <f>T39+W39</f>
        <v>975</v>
      </c>
      <c r="Y39" s="22">
        <v>138</v>
      </c>
      <c r="Z39" s="23">
        <f>D39</f>
        <v>36</v>
      </c>
      <c r="AA39" s="24">
        <f>SUM(Y39:Z39)</f>
        <v>174</v>
      </c>
      <c r="AB39" s="25">
        <f>H39+K39+O39+S39+W39+AA39</f>
        <v>1149</v>
      </c>
      <c r="AC39" s="54">
        <f t="shared" si="3"/>
        <v>933</v>
      </c>
      <c r="AD39" s="26">
        <f t="shared" si="4"/>
        <v>155.5</v>
      </c>
    </row>
    <row r="40" spans="1:30" ht="12.75">
      <c r="A40" s="19">
        <v>37</v>
      </c>
      <c r="B40" s="20" t="s">
        <v>142</v>
      </c>
      <c r="C40" s="20">
        <v>141</v>
      </c>
      <c r="D40" s="21">
        <v>53</v>
      </c>
      <c r="E40" s="28">
        <v>13</v>
      </c>
      <c r="F40" s="22">
        <v>127</v>
      </c>
      <c r="G40" s="23">
        <f>D40</f>
        <v>53</v>
      </c>
      <c r="H40" s="24">
        <f>SUM(F40:G40)</f>
        <v>180</v>
      </c>
      <c r="I40" s="22">
        <v>131</v>
      </c>
      <c r="J40" s="23">
        <f>D40</f>
        <v>53</v>
      </c>
      <c r="K40" s="24">
        <f>SUM(I40:J40)</f>
        <v>184</v>
      </c>
      <c r="L40" s="27">
        <f>H40+K40</f>
        <v>364</v>
      </c>
      <c r="M40" s="22">
        <v>160</v>
      </c>
      <c r="N40" s="23">
        <f>D40</f>
        <v>53</v>
      </c>
      <c r="O40" s="24">
        <f>SUM(M40:N40)</f>
        <v>213</v>
      </c>
      <c r="P40" s="27">
        <f>L40+O40</f>
        <v>577</v>
      </c>
      <c r="Q40" s="22">
        <v>156</v>
      </c>
      <c r="R40" s="23">
        <f>D40</f>
        <v>53</v>
      </c>
      <c r="S40" s="24">
        <f>SUM(Q40:R40)</f>
        <v>209</v>
      </c>
      <c r="T40" s="27">
        <f>P40+S40</f>
        <v>786</v>
      </c>
      <c r="U40" s="22">
        <v>132</v>
      </c>
      <c r="V40" s="23">
        <f>D40</f>
        <v>53</v>
      </c>
      <c r="W40" s="24">
        <f>SUM(U40:V40)</f>
        <v>185</v>
      </c>
      <c r="X40" s="27">
        <f>T40+W40</f>
        <v>971</v>
      </c>
      <c r="Y40" s="22">
        <v>115</v>
      </c>
      <c r="Z40" s="23">
        <f>D40</f>
        <v>53</v>
      </c>
      <c r="AA40" s="24">
        <f>SUM(Y40:Z40)</f>
        <v>168</v>
      </c>
      <c r="AB40" s="25">
        <f>H40+K40+O40+S40+W40+AA40</f>
        <v>1139</v>
      </c>
      <c r="AC40" s="54">
        <f t="shared" si="3"/>
        <v>821</v>
      </c>
      <c r="AD40" s="26">
        <f t="shared" si="4"/>
        <v>136.83333333333334</v>
      </c>
    </row>
    <row r="41" spans="1:30" ht="12.75">
      <c r="A41" s="19">
        <v>38</v>
      </c>
      <c r="B41" s="20" t="s">
        <v>138</v>
      </c>
      <c r="C41" s="20">
        <v>157</v>
      </c>
      <c r="D41" s="21">
        <v>38</v>
      </c>
      <c r="E41" s="28">
        <v>1</v>
      </c>
      <c r="F41" s="22">
        <v>147</v>
      </c>
      <c r="G41" s="23">
        <f>D41</f>
        <v>38</v>
      </c>
      <c r="H41" s="24">
        <f>SUM(F41:G41)</f>
        <v>185</v>
      </c>
      <c r="I41" s="22">
        <v>131</v>
      </c>
      <c r="J41" s="23">
        <f>D41</f>
        <v>38</v>
      </c>
      <c r="K41" s="24">
        <f>SUM(I41:J41)</f>
        <v>169</v>
      </c>
      <c r="L41" s="27">
        <f>H41+K41</f>
        <v>354</v>
      </c>
      <c r="M41" s="22">
        <v>130</v>
      </c>
      <c r="N41" s="23">
        <f>D41</f>
        <v>38</v>
      </c>
      <c r="O41" s="24">
        <f>SUM(M41:N41)</f>
        <v>168</v>
      </c>
      <c r="P41" s="27">
        <f>L41+O41</f>
        <v>522</v>
      </c>
      <c r="Q41" s="22">
        <v>159</v>
      </c>
      <c r="R41" s="23">
        <f>D41</f>
        <v>38</v>
      </c>
      <c r="S41" s="24">
        <f>SUM(Q41:R41)</f>
        <v>197</v>
      </c>
      <c r="T41" s="27">
        <f>P41+S41</f>
        <v>719</v>
      </c>
      <c r="U41" s="22">
        <v>146</v>
      </c>
      <c r="V41" s="23">
        <f>D41</f>
        <v>38</v>
      </c>
      <c r="W41" s="24">
        <f>SUM(U41:V41)</f>
        <v>184</v>
      </c>
      <c r="X41" s="27">
        <f>T41+W41</f>
        <v>903</v>
      </c>
      <c r="Y41" s="22">
        <v>175</v>
      </c>
      <c r="Z41" s="23">
        <f>D41</f>
        <v>38</v>
      </c>
      <c r="AA41" s="24">
        <f>SUM(Y41:Z41)</f>
        <v>213</v>
      </c>
      <c r="AB41" s="25">
        <f>H41+K41+O41+S41+W41+AA41</f>
        <v>1116</v>
      </c>
      <c r="AC41" s="54">
        <f t="shared" si="3"/>
        <v>888</v>
      </c>
      <c r="AD41" s="26">
        <f t="shared" si="4"/>
        <v>148</v>
      </c>
    </row>
    <row r="42" spans="1:30" ht="12.75">
      <c r="A42" s="19">
        <v>39</v>
      </c>
      <c r="B42" s="20" t="s">
        <v>153</v>
      </c>
      <c r="C42" s="20">
        <v>175</v>
      </c>
      <c r="D42" s="21">
        <v>22</v>
      </c>
      <c r="E42" s="28">
        <v>27</v>
      </c>
      <c r="F42" s="22">
        <v>167</v>
      </c>
      <c r="G42" s="23">
        <f>D42</f>
        <v>22</v>
      </c>
      <c r="H42" s="24">
        <f>SUM(F42:G42)</f>
        <v>189</v>
      </c>
      <c r="I42" s="22">
        <v>138</v>
      </c>
      <c r="J42" s="23">
        <f>D42</f>
        <v>22</v>
      </c>
      <c r="K42" s="24">
        <f>SUM(I42:J42)</f>
        <v>160</v>
      </c>
      <c r="L42" s="27">
        <f>H42+K42</f>
        <v>349</v>
      </c>
      <c r="M42" s="22">
        <v>150</v>
      </c>
      <c r="N42" s="23">
        <f>D42</f>
        <v>22</v>
      </c>
      <c r="O42" s="24">
        <f>SUM(M42:N42)</f>
        <v>172</v>
      </c>
      <c r="P42" s="27">
        <f>L42+O42</f>
        <v>521</v>
      </c>
      <c r="Q42" s="22">
        <v>158</v>
      </c>
      <c r="R42" s="23">
        <f>D42</f>
        <v>22</v>
      </c>
      <c r="S42" s="24">
        <f>SUM(Q42:R42)</f>
        <v>180</v>
      </c>
      <c r="T42" s="27">
        <f>P42+S42</f>
        <v>701</v>
      </c>
      <c r="U42" s="22">
        <v>180</v>
      </c>
      <c r="V42" s="23">
        <f>D42</f>
        <v>22</v>
      </c>
      <c r="W42" s="24">
        <f>SUM(U42:V42)</f>
        <v>202</v>
      </c>
      <c r="X42" s="27">
        <f>T42+W42</f>
        <v>903</v>
      </c>
      <c r="Y42" s="22">
        <v>155</v>
      </c>
      <c r="Z42" s="23">
        <f>D42</f>
        <v>22</v>
      </c>
      <c r="AA42" s="24">
        <f>SUM(Y42:Z42)</f>
        <v>177</v>
      </c>
      <c r="AB42" s="25">
        <f>H42+K42+O42+S42+W42+AA42</f>
        <v>1080</v>
      </c>
      <c r="AC42" s="54">
        <f t="shared" si="3"/>
        <v>948</v>
      </c>
      <c r="AD42" s="26">
        <f t="shared" si="4"/>
        <v>158</v>
      </c>
    </row>
    <row r="43" spans="1:30" ht="12.75">
      <c r="A43" s="19">
        <v>40</v>
      </c>
      <c r="B43" s="20" t="s">
        <v>148</v>
      </c>
      <c r="C43" s="20">
        <v>190</v>
      </c>
      <c r="D43" s="21">
        <v>9</v>
      </c>
      <c r="E43" s="28">
        <v>23</v>
      </c>
      <c r="F43" s="22">
        <v>167</v>
      </c>
      <c r="G43" s="23">
        <f>D43</f>
        <v>9</v>
      </c>
      <c r="H43" s="24">
        <f>SUM(F43:G43)</f>
        <v>176</v>
      </c>
      <c r="I43" s="22">
        <v>149</v>
      </c>
      <c r="J43" s="23">
        <f>D43</f>
        <v>9</v>
      </c>
      <c r="K43" s="24">
        <f>SUM(I43:J43)</f>
        <v>158</v>
      </c>
      <c r="L43" s="27">
        <f>H43+K43</f>
        <v>334</v>
      </c>
      <c r="M43" s="22">
        <v>140</v>
      </c>
      <c r="N43" s="23">
        <f>D43</f>
        <v>9</v>
      </c>
      <c r="O43" s="24">
        <f>SUM(M43:N43)</f>
        <v>149</v>
      </c>
      <c r="P43" s="27">
        <f>L43+O43</f>
        <v>483</v>
      </c>
      <c r="Q43" s="22">
        <v>213</v>
      </c>
      <c r="R43" s="23">
        <f>D43</f>
        <v>9</v>
      </c>
      <c r="S43" s="24">
        <f>SUM(Q43:R43)</f>
        <v>222</v>
      </c>
      <c r="T43" s="27">
        <f>P43+S43</f>
        <v>705</v>
      </c>
      <c r="U43" s="22">
        <v>156</v>
      </c>
      <c r="V43" s="23">
        <f>D43</f>
        <v>9</v>
      </c>
      <c r="W43" s="24">
        <f>SUM(U43:V43)</f>
        <v>165</v>
      </c>
      <c r="X43" s="27">
        <f>T43+W43</f>
        <v>870</v>
      </c>
      <c r="Y43" s="22">
        <v>183</v>
      </c>
      <c r="Z43" s="23">
        <f>D43</f>
        <v>9</v>
      </c>
      <c r="AA43" s="24">
        <f>SUM(Y43:Z43)</f>
        <v>192</v>
      </c>
      <c r="AB43" s="25">
        <f>H43+K43+O43+S43+W43+AA43</f>
        <v>1062</v>
      </c>
      <c r="AC43" s="54">
        <f t="shared" si="3"/>
        <v>1008</v>
      </c>
      <c r="AD43" s="26">
        <f t="shared" si="4"/>
        <v>168</v>
      </c>
    </row>
  </sheetData>
  <sheetProtection/>
  <mergeCells count="3">
    <mergeCell ref="A1:B1"/>
    <mergeCell ref="F1:Y1"/>
    <mergeCell ref="Z1:AD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B10" sqref="B10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ht="15">
      <c r="B1" s="2" t="s">
        <v>46</v>
      </c>
    </row>
    <row r="2" ht="15.75" thickBot="1"/>
    <row r="3" spans="1:8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140</v>
      </c>
      <c r="C4" s="50">
        <v>11</v>
      </c>
      <c r="D4" s="9">
        <v>145</v>
      </c>
      <c r="E4" s="9">
        <v>170</v>
      </c>
      <c r="F4" s="9">
        <v>237</v>
      </c>
      <c r="G4" s="10">
        <f>SUM(D4:F4)</f>
        <v>552</v>
      </c>
      <c r="H4" s="11">
        <f aca="true" t="shared" si="0" ref="H4:H11">AVERAGE(D4:F4)</f>
        <v>184</v>
      </c>
    </row>
    <row r="5" spans="1:8" ht="15">
      <c r="A5" s="6">
        <v>2</v>
      </c>
      <c r="B5" s="7" t="s">
        <v>137</v>
      </c>
      <c r="C5" s="50">
        <v>5</v>
      </c>
      <c r="D5" s="9">
        <v>168</v>
      </c>
      <c r="E5" s="9">
        <v>155</v>
      </c>
      <c r="F5" s="9">
        <v>180</v>
      </c>
      <c r="G5" s="10">
        <f>SUM(D5:F5)</f>
        <v>503</v>
      </c>
      <c r="H5" s="11">
        <f t="shared" si="0"/>
        <v>167.66666666666666</v>
      </c>
    </row>
    <row r="6" spans="1:8" ht="15">
      <c r="A6" s="6">
        <v>3</v>
      </c>
      <c r="B6" s="7" t="s">
        <v>157</v>
      </c>
      <c r="C6" s="50">
        <v>31</v>
      </c>
      <c r="D6" s="9">
        <v>207</v>
      </c>
      <c r="E6" s="9">
        <v>139</v>
      </c>
      <c r="F6" s="9">
        <v>149</v>
      </c>
      <c r="G6" s="10">
        <f>SUM(D6:F6)</f>
        <v>495</v>
      </c>
      <c r="H6" s="11">
        <f t="shared" si="0"/>
        <v>165</v>
      </c>
    </row>
    <row r="7" spans="1:8" ht="15">
      <c r="A7" s="6">
        <v>4</v>
      </c>
      <c r="B7" s="7" t="s">
        <v>165</v>
      </c>
      <c r="C7" s="50">
        <v>27</v>
      </c>
      <c r="D7" s="9">
        <v>178</v>
      </c>
      <c r="E7" s="9">
        <v>169</v>
      </c>
      <c r="F7" s="9">
        <v>144</v>
      </c>
      <c r="G7" s="10">
        <f>SUM(D7:F7)</f>
        <v>491</v>
      </c>
      <c r="H7" s="11">
        <f t="shared" si="0"/>
        <v>163.66666666666666</v>
      </c>
    </row>
    <row r="8" spans="1:8" ht="15">
      <c r="A8" s="6">
        <v>5</v>
      </c>
      <c r="B8" s="7" t="s">
        <v>139</v>
      </c>
      <c r="C8" s="50">
        <v>11</v>
      </c>
      <c r="D8" s="9">
        <v>192</v>
      </c>
      <c r="E8" s="9">
        <v>148</v>
      </c>
      <c r="F8" s="9">
        <v>142</v>
      </c>
      <c r="G8" s="10">
        <f>SUM(D8:F8)</f>
        <v>482</v>
      </c>
      <c r="H8" s="11">
        <f t="shared" si="0"/>
        <v>160.66666666666666</v>
      </c>
    </row>
    <row r="9" spans="1:8" ht="15">
      <c r="A9" s="6">
        <v>6</v>
      </c>
      <c r="B9" s="7" t="s">
        <v>159</v>
      </c>
      <c r="C9" s="50">
        <v>34</v>
      </c>
      <c r="D9" s="9">
        <v>148</v>
      </c>
      <c r="E9" s="9">
        <v>152</v>
      </c>
      <c r="F9" s="9">
        <v>179</v>
      </c>
      <c r="G9" s="10">
        <f>SUM(D9:F9)</f>
        <v>479</v>
      </c>
      <c r="H9" s="11">
        <f t="shared" si="0"/>
        <v>159.66666666666666</v>
      </c>
    </row>
    <row r="10" spans="1:8" ht="15">
      <c r="A10" s="6">
        <v>7</v>
      </c>
      <c r="B10" s="7" t="s">
        <v>158</v>
      </c>
      <c r="C10" s="50">
        <v>32</v>
      </c>
      <c r="D10" s="9">
        <v>162</v>
      </c>
      <c r="E10" s="9">
        <v>153</v>
      </c>
      <c r="F10" s="9">
        <v>153</v>
      </c>
      <c r="G10" s="10">
        <f>SUM(D10:F10)</f>
        <v>468</v>
      </c>
      <c r="H10" s="11">
        <f t="shared" si="0"/>
        <v>156</v>
      </c>
    </row>
    <row r="11" spans="1:8" ht="15">
      <c r="A11" s="6">
        <v>8</v>
      </c>
      <c r="B11" s="7" t="s">
        <v>151</v>
      </c>
      <c r="C11" s="50">
        <v>25</v>
      </c>
      <c r="D11" s="9">
        <v>152</v>
      </c>
      <c r="E11" s="9">
        <v>133</v>
      </c>
      <c r="F11" s="9">
        <v>154</v>
      </c>
      <c r="G11" s="10">
        <f>SUM(D11:F11)</f>
        <v>439</v>
      </c>
      <c r="H11" s="11">
        <f t="shared" si="0"/>
        <v>146.33333333333334</v>
      </c>
    </row>
    <row r="13" spans="1:8" ht="15">
      <c r="A13" s="69" t="s">
        <v>47</v>
      </c>
      <c r="B13" s="66"/>
      <c r="D13" s="70"/>
      <c r="E13" s="66"/>
      <c r="F13" s="66"/>
      <c r="G13" s="71"/>
      <c r="H13" s="71"/>
    </row>
    <row r="14" ht="15.75" thickBot="1"/>
    <row r="15" spans="1:8" ht="15.75">
      <c r="A15" s="4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9</v>
      </c>
      <c r="H15" s="5" t="s">
        <v>10</v>
      </c>
    </row>
    <row r="16" spans="1:8" ht="15">
      <c r="A16" s="6">
        <v>1</v>
      </c>
      <c r="B16" s="7" t="s">
        <v>82</v>
      </c>
      <c r="C16" s="8">
        <v>17</v>
      </c>
      <c r="D16" s="9">
        <v>212</v>
      </c>
      <c r="E16" s="9">
        <v>264</v>
      </c>
      <c r="F16" s="9">
        <v>237</v>
      </c>
      <c r="G16" s="10">
        <f>SUM(D16:F16)</f>
        <v>713</v>
      </c>
      <c r="H16" s="11">
        <f aca="true" t="shared" si="1" ref="H16:H22">AVERAGE(D16:F16)</f>
        <v>237.66666666666666</v>
      </c>
    </row>
    <row r="17" spans="1:8" ht="15">
      <c r="A17" s="6">
        <v>2</v>
      </c>
      <c r="B17" s="7" t="s">
        <v>170</v>
      </c>
      <c r="C17" s="8">
        <v>15</v>
      </c>
      <c r="D17" s="9">
        <v>189</v>
      </c>
      <c r="E17" s="9">
        <v>222</v>
      </c>
      <c r="F17" s="9">
        <v>225</v>
      </c>
      <c r="G17" s="10">
        <f>SUM(D17:F17)</f>
        <v>636</v>
      </c>
      <c r="H17" s="11">
        <f t="shared" si="1"/>
        <v>212</v>
      </c>
    </row>
    <row r="18" spans="1:8" ht="15">
      <c r="A18" s="6">
        <v>3</v>
      </c>
      <c r="B18" s="7" t="s">
        <v>74</v>
      </c>
      <c r="C18" s="8">
        <v>12</v>
      </c>
      <c r="D18" s="9">
        <v>188</v>
      </c>
      <c r="E18" s="9">
        <v>148</v>
      </c>
      <c r="F18" s="9">
        <v>287</v>
      </c>
      <c r="G18" s="10">
        <f>SUM(D18:F18)</f>
        <v>623</v>
      </c>
      <c r="H18" s="11">
        <f t="shared" si="1"/>
        <v>207.66666666666666</v>
      </c>
    </row>
    <row r="19" spans="1:8" ht="15">
      <c r="A19" s="6">
        <v>4</v>
      </c>
      <c r="B19" s="7" t="s">
        <v>79</v>
      </c>
      <c r="C19" s="8">
        <v>16</v>
      </c>
      <c r="D19" s="9">
        <v>223</v>
      </c>
      <c r="E19" s="9">
        <v>189</v>
      </c>
      <c r="F19" s="9">
        <v>208</v>
      </c>
      <c r="G19" s="10">
        <f>SUM(D19:F19)</f>
        <v>620</v>
      </c>
      <c r="H19" s="11">
        <f t="shared" si="1"/>
        <v>206.66666666666666</v>
      </c>
    </row>
    <row r="20" spans="1:8" ht="15">
      <c r="A20" s="6">
        <v>5</v>
      </c>
      <c r="B20" s="7" t="s">
        <v>64</v>
      </c>
      <c r="C20" s="8">
        <v>2</v>
      </c>
      <c r="D20" s="9">
        <v>219</v>
      </c>
      <c r="E20" s="9">
        <v>226</v>
      </c>
      <c r="F20" s="9">
        <v>149</v>
      </c>
      <c r="G20" s="10">
        <f>SUM(D20:F20)</f>
        <v>594</v>
      </c>
      <c r="H20" s="11">
        <f t="shared" si="1"/>
        <v>198</v>
      </c>
    </row>
    <row r="21" spans="1:8" ht="15">
      <c r="A21" s="6">
        <v>6</v>
      </c>
      <c r="B21" s="7" t="s">
        <v>95</v>
      </c>
      <c r="C21" s="8">
        <v>28</v>
      </c>
      <c r="D21" s="9">
        <v>151</v>
      </c>
      <c r="E21" s="9">
        <v>171</v>
      </c>
      <c r="F21" s="9">
        <v>191</v>
      </c>
      <c r="G21" s="10">
        <f>SUM(D21:F21)</f>
        <v>513</v>
      </c>
      <c r="H21" s="11">
        <f t="shared" si="1"/>
        <v>171</v>
      </c>
    </row>
    <row r="22" spans="1:8" ht="15">
      <c r="A22" s="6">
        <v>7</v>
      </c>
      <c r="B22" s="7" t="s">
        <v>78</v>
      </c>
      <c r="C22" s="8">
        <v>15</v>
      </c>
      <c r="D22" s="9">
        <v>147</v>
      </c>
      <c r="E22" s="9">
        <v>144</v>
      </c>
      <c r="F22" s="9">
        <v>187</v>
      </c>
      <c r="G22" s="10">
        <f>SUM(D22:F22)</f>
        <v>478</v>
      </c>
      <c r="H22" s="11">
        <f t="shared" si="1"/>
        <v>159.33333333333334</v>
      </c>
    </row>
    <row r="24" spans="1:8" ht="15">
      <c r="A24" s="69" t="s">
        <v>48</v>
      </c>
      <c r="B24" s="66"/>
      <c r="D24" s="70"/>
      <c r="E24" s="66"/>
      <c r="F24" s="66"/>
      <c r="G24" s="71"/>
      <c r="H24" s="71"/>
    </row>
    <row r="25" ht="15.75" thickBot="1"/>
    <row r="26" spans="1:8" ht="15.75">
      <c r="A26" s="4" t="s">
        <v>0</v>
      </c>
      <c r="B26" s="5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 t="s">
        <v>9</v>
      </c>
      <c r="H26" s="5" t="s">
        <v>10</v>
      </c>
    </row>
    <row r="27" spans="1:8" ht="15">
      <c r="A27" s="6">
        <v>1</v>
      </c>
      <c r="B27" s="7" t="s">
        <v>118</v>
      </c>
      <c r="C27" s="51">
        <v>20</v>
      </c>
      <c r="D27" s="9">
        <v>221</v>
      </c>
      <c r="E27" s="9">
        <v>188</v>
      </c>
      <c r="F27" s="9">
        <v>168</v>
      </c>
      <c r="G27" s="10">
        <f>SUM(D27:F27)</f>
        <v>577</v>
      </c>
      <c r="H27" s="11">
        <f>AVERAGE(D27:F27)</f>
        <v>192.33333333333334</v>
      </c>
    </row>
    <row r="28" spans="1:8" ht="15">
      <c r="A28" s="6">
        <v>2</v>
      </c>
      <c r="B28" s="7" t="s">
        <v>166</v>
      </c>
      <c r="C28" s="51">
        <v>29</v>
      </c>
      <c r="D28" s="9">
        <v>163</v>
      </c>
      <c r="E28" s="9">
        <v>182</v>
      </c>
      <c r="F28" s="9">
        <v>192</v>
      </c>
      <c r="G28" s="10">
        <f>SUM(D28:F28)</f>
        <v>537</v>
      </c>
      <c r="H28" s="11">
        <f>AVERAGE(D28:F28)</f>
        <v>179</v>
      </c>
    </row>
    <row r="29" spans="1:8" ht="15">
      <c r="A29" s="6">
        <v>3</v>
      </c>
      <c r="B29" s="7" t="s">
        <v>156</v>
      </c>
      <c r="C29" s="51">
        <v>31</v>
      </c>
      <c r="D29" s="9">
        <v>125</v>
      </c>
      <c r="E29" s="9">
        <v>213</v>
      </c>
      <c r="F29" s="9">
        <v>192</v>
      </c>
      <c r="G29" s="10">
        <f>SUM(D29:F29)</f>
        <v>530</v>
      </c>
      <c r="H29" s="11">
        <f>AVERAGE(D29:F29)</f>
        <v>176.66666666666666</v>
      </c>
    </row>
    <row r="30" spans="1:8" ht="15">
      <c r="A30" s="6">
        <v>4</v>
      </c>
      <c r="B30" s="7" t="s">
        <v>120</v>
      </c>
      <c r="C30" s="51">
        <v>23</v>
      </c>
      <c r="D30" s="9">
        <v>183</v>
      </c>
      <c r="E30" s="9">
        <v>179</v>
      </c>
      <c r="F30" s="9">
        <v>151</v>
      </c>
      <c r="G30" s="10">
        <f>SUM(D30:F30)</f>
        <v>513</v>
      </c>
      <c r="H30" s="11">
        <f>AVERAGE(D30:F30)</f>
        <v>171</v>
      </c>
    </row>
  </sheetData>
  <sheetProtection/>
  <mergeCells count="6">
    <mergeCell ref="A13:B13"/>
    <mergeCell ref="D13:F13"/>
    <mergeCell ref="G13:H13"/>
    <mergeCell ref="A24:B24"/>
    <mergeCell ref="D24:F24"/>
    <mergeCell ref="G24:H2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Zeros="0" zoomScalePageLayoutView="0" workbookViewId="0" topLeftCell="A1">
      <selection activeCell="B20" sqref="B20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ht="15">
      <c r="B1" s="2" t="s">
        <v>46</v>
      </c>
    </row>
    <row r="2" ht="15.75" thickBot="1"/>
    <row r="3" spans="1:8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151</v>
      </c>
      <c r="C4" s="50">
        <v>25</v>
      </c>
      <c r="D4" s="9">
        <v>154</v>
      </c>
      <c r="E4" s="9">
        <v>186</v>
      </c>
      <c r="F4" s="9">
        <v>182</v>
      </c>
      <c r="G4" s="10">
        <f>SUM(D4:F4)</f>
        <v>522</v>
      </c>
      <c r="H4" s="11">
        <f>AVERAGE(D4:F4)</f>
        <v>174</v>
      </c>
    </row>
    <row r="5" spans="1:8" ht="15">
      <c r="A5" s="6">
        <v>2</v>
      </c>
      <c r="B5" s="7" t="s">
        <v>139</v>
      </c>
      <c r="C5" s="50">
        <v>11</v>
      </c>
      <c r="D5" s="9">
        <v>142</v>
      </c>
      <c r="E5" s="9">
        <v>188</v>
      </c>
      <c r="F5" s="9">
        <v>179</v>
      </c>
      <c r="G5" s="10">
        <f>SUM(D5:F5)</f>
        <v>509</v>
      </c>
      <c r="H5" s="11">
        <f>AVERAGE(D5:F5)</f>
        <v>169.66666666666666</v>
      </c>
    </row>
    <row r="6" spans="1:8" ht="15">
      <c r="A6" s="6">
        <v>3</v>
      </c>
      <c r="B6" s="7" t="s">
        <v>137</v>
      </c>
      <c r="C6" s="50">
        <v>5</v>
      </c>
      <c r="D6" s="9">
        <v>173</v>
      </c>
      <c r="E6" s="9">
        <v>180</v>
      </c>
      <c r="F6" s="9">
        <v>143</v>
      </c>
      <c r="G6" s="10">
        <f>SUM(D6:F6)</f>
        <v>496</v>
      </c>
      <c r="H6" s="11">
        <f>AVERAGE(D6:F6)</f>
        <v>165.33333333333334</v>
      </c>
    </row>
    <row r="7" spans="1:8" ht="15">
      <c r="A7" s="6">
        <v>4</v>
      </c>
      <c r="B7" s="7" t="s">
        <v>157</v>
      </c>
      <c r="C7" s="50">
        <v>31</v>
      </c>
      <c r="D7" s="9">
        <v>149</v>
      </c>
      <c r="E7" s="9">
        <v>181</v>
      </c>
      <c r="F7" s="9">
        <v>148</v>
      </c>
      <c r="G7" s="10">
        <f>SUM(D7:F7)</f>
        <v>478</v>
      </c>
      <c r="H7" s="11">
        <f>AVERAGE(D7:F7)</f>
        <v>159.33333333333334</v>
      </c>
    </row>
    <row r="9" spans="1:8" ht="15">
      <c r="A9" s="69" t="s">
        <v>47</v>
      </c>
      <c r="B9" s="66"/>
      <c r="D9" s="70"/>
      <c r="E9" s="66"/>
      <c r="F9" s="66"/>
      <c r="G9" s="71"/>
      <c r="H9" s="71"/>
    </row>
    <row r="10" ht="15.75" thickBot="1"/>
    <row r="11" spans="1:8" ht="15.75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9</v>
      </c>
      <c r="H11" s="5" t="s">
        <v>10</v>
      </c>
    </row>
    <row r="12" spans="1:8" ht="15">
      <c r="A12" s="6">
        <v>1</v>
      </c>
      <c r="B12" s="7" t="s">
        <v>74</v>
      </c>
      <c r="C12" s="8">
        <v>12</v>
      </c>
      <c r="D12" s="9">
        <v>219</v>
      </c>
      <c r="E12" s="9">
        <v>237</v>
      </c>
      <c r="F12" s="9">
        <v>255</v>
      </c>
      <c r="G12" s="10">
        <f>SUM(D12:F12)</f>
        <v>711</v>
      </c>
      <c r="H12" s="11">
        <f aca="true" t="shared" si="0" ref="H12:H17">AVERAGE(D12:F12)</f>
        <v>237</v>
      </c>
    </row>
    <row r="13" spans="1:8" ht="15">
      <c r="A13" s="6">
        <v>2</v>
      </c>
      <c r="B13" s="7" t="s">
        <v>95</v>
      </c>
      <c r="C13" s="8">
        <v>28</v>
      </c>
      <c r="D13" s="9">
        <v>200</v>
      </c>
      <c r="E13" s="9">
        <v>253</v>
      </c>
      <c r="F13" s="9">
        <v>213</v>
      </c>
      <c r="G13" s="10">
        <f>SUM(D13:F13)</f>
        <v>666</v>
      </c>
      <c r="H13" s="11">
        <f t="shared" si="0"/>
        <v>222</v>
      </c>
    </row>
    <row r="14" spans="1:8" ht="15">
      <c r="A14" s="6">
        <v>3</v>
      </c>
      <c r="B14" s="7" t="s">
        <v>78</v>
      </c>
      <c r="C14" s="8">
        <v>15</v>
      </c>
      <c r="D14" s="9">
        <v>183</v>
      </c>
      <c r="E14" s="9">
        <v>199</v>
      </c>
      <c r="F14" s="9">
        <v>236</v>
      </c>
      <c r="G14" s="10">
        <f>SUM(D14:F14)</f>
        <v>618</v>
      </c>
      <c r="H14" s="11">
        <f t="shared" si="0"/>
        <v>206</v>
      </c>
    </row>
    <row r="15" spans="1:8" ht="15">
      <c r="A15" s="6">
        <v>4</v>
      </c>
      <c r="B15" s="7" t="s">
        <v>64</v>
      </c>
      <c r="C15" s="8">
        <v>2</v>
      </c>
      <c r="D15" s="9">
        <v>213</v>
      </c>
      <c r="E15" s="9">
        <v>205</v>
      </c>
      <c r="F15" s="9">
        <v>181</v>
      </c>
      <c r="G15" s="10">
        <f>SUM(D15:F15)</f>
        <v>599</v>
      </c>
      <c r="H15" s="11">
        <f t="shared" si="0"/>
        <v>199.66666666666666</v>
      </c>
    </row>
    <row r="16" spans="1:8" ht="15">
      <c r="A16" s="6">
        <v>5</v>
      </c>
      <c r="B16" s="7" t="s">
        <v>120</v>
      </c>
      <c r="C16" s="8">
        <v>23</v>
      </c>
      <c r="D16" s="9">
        <v>189</v>
      </c>
      <c r="E16" s="9">
        <v>228</v>
      </c>
      <c r="F16" s="9">
        <v>162</v>
      </c>
      <c r="G16" s="10">
        <f>SUM(D16:F16)</f>
        <v>579</v>
      </c>
      <c r="H16" s="11">
        <f t="shared" si="0"/>
        <v>193</v>
      </c>
    </row>
    <row r="17" spans="1:8" ht="15">
      <c r="A17" s="6">
        <v>6</v>
      </c>
      <c r="B17" s="7" t="s">
        <v>166</v>
      </c>
      <c r="C17" s="8">
        <v>29</v>
      </c>
      <c r="D17" s="9">
        <v>181</v>
      </c>
      <c r="E17" s="9">
        <v>189</v>
      </c>
      <c r="F17" s="9">
        <v>139</v>
      </c>
      <c r="G17" s="10">
        <f>SUM(D17:F17)</f>
        <v>509</v>
      </c>
      <c r="H17" s="11">
        <f t="shared" si="0"/>
        <v>169.66666666666666</v>
      </c>
    </row>
  </sheetData>
  <sheetProtection/>
  <mergeCells count="3">
    <mergeCell ref="A9:B9"/>
    <mergeCell ref="D9:F9"/>
    <mergeCell ref="G9:H9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8"/>
  <sheetViews>
    <sheetView showZeros="0" zoomScalePageLayoutView="0" workbookViewId="0" topLeftCell="A1">
      <selection activeCell="B9" sqref="B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69" t="s">
        <v>49</v>
      </c>
      <c r="B2" s="66"/>
      <c r="C2" s="2"/>
      <c r="D2" s="70"/>
      <c r="E2" s="70"/>
      <c r="F2" s="66"/>
      <c r="G2" s="66"/>
      <c r="H2" s="71"/>
      <c r="I2" s="71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50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67</v>
      </c>
      <c r="C5" s="8" t="s">
        <v>186</v>
      </c>
      <c r="D5" s="9">
        <v>1472</v>
      </c>
      <c r="E5" s="9">
        <v>183</v>
      </c>
      <c r="F5" s="9">
        <v>201</v>
      </c>
      <c r="G5" s="9">
        <v>216</v>
      </c>
      <c r="H5" s="10">
        <f>SUM(D5:G5)</f>
        <v>2072</v>
      </c>
      <c r="I5" s="11">
        <f>H5/9</f>
        <v>230.22222222222223</v>
      </c>
    </row>
    <row r="6" spans="1:9" ht="15">
      <c r="A6" s="6">
        <v>2</v>
      </c>
      <c r="B6" s="7" t="s">
        <v>69</v>
      </c>
      <c r="C6" s="8" t="s">
        <v>187</v>
      </c>
      <c r="D6" s="9">
        <v>1431</v>
      </c>
      <c r="E6" s="9">
        <v>245</v>
      </c>
      <c r="F6" s="9">
        <v>214</v>
      </c>
      <c r="G6" s="9">
        <v>182</v>
      </c>
      <c r="H6" s="10">
        <f>SUM(D6:G6)</f>
        <v>2072</v>
      </c>
      <c r="I6" s="11">
        <f aca="true" t="shared" si="0" ref="I6:I18">H6/9</f>
        <v>230.22222222222223</v>
      </c>
    </row>
    <row r="7" spans="1:9" ht="15">
      <c r="A7" s="6">
        <v>3</v>
      </c>
      <c r="B7" s="7" t="s">
        <v>66</v>
      </c>
      <c r="C7" s="8" t="s">
        <v>184</v>
      </c>
      <c r="D7" s="9">
        <v>1352</v>
      </c>
      <c r="E7" s="9">
        <v>265</v>
      </c>
      <c r="F7" s="9">
        <v>235</v>
      </c>
      <c r="G7" s="9">
        <v>215</v>
      </c>
      <c r="H7" s="10">
        <f>SUM(D7:G7)</f>
        <v>2067</v>
      </c>
      <c r="I7" s="11">
        <f t="shared" si="0"/>
        <v>229.66666666666666</v>
      </c>
    </row>
    <row r="8" spans="1:9" ht="15">
      <c r="A8" s="6">
        <v>4</v>
      </c>
      <c r="B8" s="7" t="s">
        <v>81</v>
      </c>
      <c r="C8" s="8" t="s">
        <v>205</v>
      </c>
      <c r="D8" s="9">
        <v>1337</v>
      </c>
      <c r="E8" s="9">
        <v>257</v>
      </c>
      <c r="F8" s="9">
        <v>267</v>
      </c>
      <c r="G8" s="9">
        <v>168</v>
      </c>
      <c r="H8" s="10">
        <f>SUM(D8:G8)</f>
        <v>2029</v>
      </c>
      <c r="I8" s="11">
        <f t="shared" si="0"/>
        <v>225.44444444444446</v>
      </c>
    </row>
    <row r="9" spans="1:10" ht="15">
      <c r="A9" s="6">
        <v>5</v>
      </c>
      <c r="B9" s="7" t="s">
        <v>74</v>
      </c>
      <c r="C9" s="8" t="s">
        <v>190</v>
      </c>
      <c r="D9" s="9">
        <v>1334</v>
      </c>
      <c r="E9" s="9">
        <v>230</v>
      </c>
      <c r="F9" s="9">
        <v>225</v>
      </c>
      <c r="G9" s="9">
        <v>199</v>
      </c>
      <c r="H9" s="10">
        <f>SUM(D9:G9)</f>
        <v>1988</v>
      </c>
      <c r="I9" s="11">
        <f t="shared" si="0"/>
        <v>220.88888888888889</v>
      </c>
      <c r="J9" s="2">
        <v>20</v>
      </c>
    </row>
    <row r="10" spans="1:10" ht="15">
      <c r="A10" s="6">
        <v>6</v>
      </c>
      <c r="B10" s="7" t="s">
        <v>89</v>
      </c>
      <c r="C10" s="8" t="s">
        <v>191</v>
      </c>
      <c r="D10" s="9">
        <v>1306</v>
      </c>
      <c r="E10" s="9">
        <v>197</v>
      </c>
      <c r="F10" s="9">
        <v>222</v>
      </c>
      <c r="G10" s="9">
        <v>256</v>
      </c>
      <c r="H10" s="10">
        <f>SUM(D10:G10)</f>
        <v>1981</v>
      </c>
      <c r="I10" s="11">
        <f t="shared" si="0"/>
        <v>220.11111111111111</v>
      </c>
      <c r="J10" s="2">
        <v>19</v>
      </c>
    </row>
    <row r="11" spans="1:10" ht="15">
      <c r="A11" s="6">
        <v>7</v>
      </c>
      <c r="B11" s="7" t="s">
        <v>82</v>
      </c>
      <c r="C11" s="8" t="s">
        <v>204</v>
      </c>
      <c r="D11" s="9">
        <v>1344</v>
      </c>
      <c r="E11" s="9">
        <v>196</v>
      </c>
      <c r="F11" s="9">
        <v>222</v>
      </c>
      <c r="G11" s="9">
        <v>216</v>
      </c>
      <c r="H11" s="10">
        <f>SUM(D11:G11)</f>
        <v>1978</v>
      </c>
      <c r="I11" s="11">
        <f t="shared" si="0"/>
        <v>219.77777777777777</v>
      </c>
      <c r="J11" s="2">
        <v>18</v>
      </c>
    </row>
    <row r="12" spans="1:10" ht="15">
      <c r="A12" s="6">
        <v>8</v>
      </c>
      <c r="B12" s="7" t="s">
        <v>109</v>
      </c>
      <c r="C12" s="8" t="s">
        <v>185</v>
      </c>
      <c r="D12" s="9">
        <v>1336</v>
      </c>
      <c r="E12" s="9">
        <v>204</v>
      </c>
      <c r="F12" s="9">
        <v>210</v>
      </c>
      <c r="G12" s="9">
        <v>225</v>
      </c>
      <c r="H12" s="10">
        <f>SUM(D12:G12)</f>
        <v>1975</v>
      </c>
      <c r="I12" s="11">
        <f t="shared" si="0"/>
        <v>219.44444444444446</v>
      </c>
      <c r="J12" s="2">
        <v>17</v>
      </c>
    </row>
    <row r="13" spans="1:10" ht="15">
      <c r="A13" s="6">
        <v>9</v>
      </c>
      <c r="B13" s="7" t="s">
        <v>101</v>
      </c>
      <c r="C13" s="8" t="s">
        <v>188</v>
      </c>
      <c r="D13" s="9">
        <v>1335</v>
      </c>
      <c r="E13" s="9">
        <v>196</v>
      </c>
      <c r="F13" s="9">
        <v>182</v>
      </c>
      <c r="G13" s="9">
        <v>250</v>
      </c>
      <c r="H13" s="10">
        <f>SUM(D13:G13)</f>
        <v>1963</v>
      </c>
      <c r="I13" s="11">
        <f t="shared" si="0"/>
        <v>218.11111111111111</v>
      </c>
      <c r="J13" s="2">
        <v>16</v>
      </c>
    </row>
    <row r="14" spans="1:10" ht="15">
      <c r="A14" s="6">
        <v>10</v>
      </c>
      <c r="B14" s="7" t="s">
        <v>77</v>
      </c>
      <c r="C14" s="8" t="s">
        <v>183</v>
      </c>
      <c r="D14" s="9">
        <v>1395</v>
      </c>
      <c r="E14" s="9">
        <v>192</v>
      </c>
      <c r="F14" s="9">
        <v>161</v>
      </c>
      <c r="G14" s="9">
        <v>208</v>
      </c>
      <c r="H14" s="10">
        <f>SUM(D14:G14)</f>
        <v>1956</v>
      </c>
      <c r="I14" s="11">
        <f t="shared" si="0"/>
        <v>217.33333333333334</v>
      </c>
      <c r="J14" s="2">
        <v>15</v>
      </c>
    </row>
    <row r="15" spans="1:10" ht="15">
      <c r="A15" s="6">
        <v>11</v>
      </c>
      <c r="B15" s="7" t="s">
        <v>105</v>
      </c>
      <c r="C15" s="8" t="s">
        <v>206</v>
      </c>
      <c r="D15" s="9">
        <v>1313</v>
      </c>
      <c r="E15" s="9">
        <v>223</v>
      </c>
      <c r="F15" s="9">
        <v>233</v>
      </c>
      <c r="G15" s="9">
        <v>185</v>
      </c>
      <c r="H15" s="10">
        <f>SUM(D15:G15)</f>
        <v>1954</v>
      </c>
      <c r="I15" s="11">
        <f t="shared" si="0"/>
        <v>217.11111111111111</v>
      </c>
      <c r="J15" s="2">
        <v>14</v>
      </c>
    </row>
    <row r="16" spans="1:10" ht="15">
      <c r="A16" s="6">
        <v>12</v>
      </c>
      <c r="B16" s="7" t="s">
        <v>79</v>
      </c>
      <c r="C16" s="8" t="s">
        <v>189</v>
      </c>
      <c r="D16" s="9">
        <v>1281</v>
      </c>
      <c r="E16" s="9">
        <v>208</v>
      </c>
      <c r="F16" s="9">
        <v>213</v>
      </c>
      <c r="G16" s="9">
        <v>246</v>
      </c>
      <c r="H16" s="10">
        <f>SUM(D16:G16)</f>
        <v>1948</v>
      </c>
      <c r="I16" s="11">
        <f t="shared" si="0"/>
        <v>216.44444444444446</v>
      </c>
      <c r="J16" s="2">
        <v>13</v>
      </c>
    </row>
    <row r="17" spans="1:10" ht="15">
      <c r="A17" s="6">
        <v>13</v>
      </c>
      <c r="B17" s="7" t="s">
        <v>106</v>
      </c>
      <c r="C17" s="8" t="s">
        <v>207</v>
      </c>
      <c r="D17" s="9">
        <v>1306</v>
      </c>
      <c r="E17" s="9">
        <v>188</v>
      </c>
      <c r="F17" s="9">
        <v>210</v>
      </c>
      <c r="G17" s="9">
        <v>177</v>
      </c>
      <c r="H17" s="10">
        <f>SUM(D17:G17)</f>
        <v>1881</v>
      </c>
      <c r="I17" s="11">
        <f t="shared" si="0"/>
        <v>209</v>
      </c>
      <c r="J17" s="2">
        <v>12</v>
      </c>
    </row>
    <row r="18" spans="1:10" ht="15">
      <c r="A18" s="6">
        <v>14</v>
      </c>
      <c r="B18" s="7" t="s">
        <v>86</v>
      </c>
      <c r="C18" s="8" t="s">
        <v>208</v>
      </c>
      <c r="D18" s="9">
        <v>1269</v>
      </c>
      <c r="E18" s="9">
        <v>226</v>
      </c>
      <c r="F18" s="9">
        <v>167</v>
      </c>
      <c r="G18" s="9">
        <v>160</v>
      </c>
      <c r="H18" s="10">
        <f>SUM(D18:G18)</f>
        <v>1822</v>
      </c>
      <c r="I18" s="11">
        <f t="shared" si="0"/>
        <v>202.44444444444446</v>
      </c>
      <c r="J18" s="2">
        <v>11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0"/>
  <sheetViews>
    <sheetView showZeros="0" zoomScalePageLayoutView="0" workbookViewId="0" topLeftCell="A1">
      <selection activeCell="A10" sqref="A10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69" t="s">
        <v>51</v>
      </c>
      <c r="B2" s="66"/>
      <c r="C2" s="2"/>
      <c r="D2" s="70"/>
      <c r="E2" s="70"/>
      <c r="F2" s="66"/>
      <c r="G2" s="66"/>
      <c r="H2" s="71"/>
      <c r="I2" s="71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50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127</v>
      </c>
      <c r="C5" s="52" t="s">
        <v>209</v>
      </c>
      <c r="D5" s="9">
        <v>1261</v>
      </c>
      <c r="E5" s="9">
        <v>202</v>
      </c>
      <c r="F5" s="9">
        <v>188</v>
      </c>
      <c r="G5" s="9">
        <v>245</v>
      </c>
      <c r="H5" s="10">
        <f>SUM(D5:G5)</f>
        <v>1896</v>
      </c>
      <c r="I5" s="11">
        <f>H5/9</f>
        <v>210.66666666666666</v>
      </c>
    </row>
    <row r="6" spans="1:9" ht="15">
      <c r="A6" s="6">
        <v>2</v>
      </c>
      <c r="B6" s="7" t="s">
        <v>168</v>
      </c>
      <c r="C6" s="52" t="s">
        <v>193</v>
      </c>
      <c r="D6" s="9">
        <v>1276</v>
      </c>
      <c r="E6" s="9">
        <v>277</v>
      </c>
      <c r="F6" s="9">
        <v>201</v>
      </c>
      <c r="G6" s="9">
        <v>142</v>
      </c>
      <c r="H6" s="10">
        <f>SUM(D6:G6)</f>
        <v>1896</v>
      </c>
      <c r="I6" s="11">
        <f>H6/9</f>
        <v>210.66666666666666</v>
      </c>
    </row>
    <row r="7" spans="1:9" ht="15">
      <c r="A7" s="6">
        <v>3</v>
      </c>
      <c r="B7" s="7" t="s">
        <v>164</v>
      </c>
      <c r="C7" s="52" t="s">
        <v>203</v>
      </c>
      <c r="D7" s="9">
        <v>1292</v>
      </c>
      <c r="E7" s="9">
        <v>182</v>
      </c>
      <c r="F7" s="9">
        <v>207</v>
      </c>
      <c r="G7" s="9">
        <v>208</v>
      </c>
      <c r="H7" s="10">
        <f>SUM(D7:G7)</f>
        <v>1889</v>
      </c>
      <c r="I7" s="11">
        <f>H7/9</f>
        <v>209.88888888888889</v>
      </c>
    </row>
    <row r="8" spans="1:9" ht="15">
      <c r="A8" s="6">
        <v>4</v>
      </c>
      <c r="B8" s="7" t="s">
        <v>126</v>
      </c>
      <c r="C8" s="52" t="s">
        <v>194</v>
      </c>
      <c r="D8" s="9">
        <v>1252</v>
      </c>
      <c r="E8" s="9">
        <v>241</v>
      </c>
      <c r="F8" s="9">
        <v>191</v>
      </c>
      <c r="G8" s="9">
        <v>173</v>
      </c>
      <c r="H8" s="10">
        <f>SUM(D8:G8)</f>
        <v>1857</v>
      </c>
      <c r="I8" s="11">
        <f>H8/9</f>
        <v>206.33333333333334</v>
      </c>
    </row>
    <row r="9" spans="1:10" ht="15">
      <c r="A9" s="6">
        <v>5</v>
      </c>
      <c r="B9" s="7" t="s">
        <v>114</v>
      </c>
      <c r="C9" s="52" t="s">
        <v>192</v>
      </c>
      <c r="D9" s="9">
        <v>1277</v>
      </c>
      <c r="E9" s="9">
        <v>169</v>
      </c>
      <c r="F9" s="9">
        <v>191</v>
      </c>
      <c r="G9" s="9">
        <v>213</v>
      </c>
      <c r="H9" s="10">
        <f>SUM(D9:G9)</f>
        <v>1850</v>
      </c>
      <c r="I9" s="11">
        <f>H9/9</f>
        <v>205.55555555555554</v>
      </c>
      <c r="J9" s="2">
        <v>20</v>
      </c>
    </row>
    <row r="10" spans="1:10" ht="15">
      <c r="A10" s="6">
        <v>6</v>
      </c>
      <c r="B10" s="7" t="s">
        <v>115</v>
      </c>
      <c r="C10" s="52" t="s">
        <v>195</v>
      </c>
      <c r="D10" s="9">
        <v>1303</v>
      </c>
      <c r="E10" s="9">
        <v>191</v>
      </c>
      <c r="F10" s="9">
        <v>167</v>
      </c>
      <c r="G10" s="9">
        <v>164</v>
      </c>
      <c r="H10" s="10">
        <f>SUM(D10:G10)</f>
        <v>1825</v>
      </c>
      <c r="I10" s="11">
        <f>H10/9</f>
        <v>202.77777777777777</v>
      </c>
      <c r="J10" s="2">
        <v>15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7" sqref="B7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4.8515625" style="15" customWidth="1"/>
    <col min="7" max="7" width="5.28125" style="15" bestFit="1" customWidth="1"/>
    <col min="8" max="8" width="5.140625" style="15" bestFit="1" customWidth="1"/>
    <col min="9" max="9" width="7.00390625" style="15" bestFit="1" customWidth="1"/>
    <col min="10" max="10" width="7.00390625" style="15" customWidth="1"/>
    <col min="11" max="11" width="7.00390625" style="15" bestFit="1" customWidth="1"/>
    <col min="12" max="12" width="5.140625" style="15" bestFit="1" customWidth="1"/>
    <col min="13" max="13" width="7.00390625" style="15" bestFit="1" customWidth="1"/>
    <col min="14" max="14" width="8.00390625" style="15" customWidth="1"/>
    <col min="15" max="15" width="7.00390625" style="15" bestFit="1" customWidth="1"/>
    <col min="16" max="16" width="5.140625" style="15" bestFit="1" customWidth="1"/>
    <col min="17" max="17" width="7.00390625" style="15" bestFit="1" customWidth="1"/>
    <col min="18" max="18" width="7.28125" style="15" customWidth="1"/>
    <col min="19" max="19" width="7.00390625" style="15" bestFit="1" customWidth="1"/>
    <col min="20" max="22" width="7.00390625" style="15" customWidth="1"/>
    <col min="23" max="23" width="7.00390625" style="15" bestFit="1" customWidth="1"/>
    <col min="24" max="26" width="7.00390625" style="15" customWidth="1"/>
    <col min="27" max="27" width="7.00390625" style="15" bestFit="1" customWidth="1"/>
    <col min="28" max="29" width="7.00390625" style="15" customWidth="1"/>
    <col min="30" max="30" width="5.00390625" style="15" bestFit="1" customWidth="1"/>
    <col min="31" max="31" width="7.28125" style="15" bestFit="1" customWidth="1"/>
    <col min="32" max="16384" width="9.140625" style="15" customWidth="1"/>
  </cols>
  <sheetData>
    <row r="1" spans="1:31" ht="13.5">
      <c r="A1" s="72" t="s">
        <v>13</v>
      </c>
      <c r="B1" s="73"/>
      <c r="C1" s="14"/>
      <c r="D1" s="14"/>
      <c r="G1" s="74"/>
      <c r="H1" s="74"/>
      <c r="I1" s="74"/>
      <c r="J1" s="74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5"/>
      <c r="AC1" s="66"/>
      <c r="AD1" s="66"/>
      <c r="AE1" s="66"/>
    </row>
    <row r="2" ht="13.5" thickBot="1"/>
    <row r="3" spans="1:2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52</v>
      </c>
      <c r="G3" s="17" t="s">
        <v>3</v>
      </c>
      <c r="H3" s="17" t="s">
        <v>14</v>
      </c>
      <c r="I3" s="17" t="s">
        <v>15</v>
      </c>
      <c r="J3" s="17" t="s">
        <v>53</v>
      </c>
      <c r="K3" s="17" t="s">
        <v>4</v>
      </c>
      <c r="L3" s="17" t="s">
        <v>14</v>
      </c>
      <c r="M3" s="17" t="s">
        <v>16</v>
      </c>
      <c r="N3" s="17" t="s">
        <v>54</v>
      </c>
      <c r="O3" s="17" t="s">
        <v>5</v>
      </c>
      <c r="P3" s="17" t="s">
        <v>14</v>
      </c>
      <c r="Q3" s="17" t="s">
        <v>18</v>
      </c>
      <c r="R3" s="55" t="s">
        <v>55</v>
      </c>
      <c r="S3" s="17" t="s">
        <v>56</v>
      </c>
      <c r="T3" s="57" t="s">
        <v>10</v>
      </c>
    </row>
    <row r="4" spans="1:20" ht="12.75">
      <c r="A4" s="19">
        <v>1</v>
      </c>
      <c r="B4" s="20" t="s">
        <v>162</v>
      </c>
      <c r="C4" s="20">
        <v>165</v>
      </c>
      <c r="D4" s="21">
        <v>31</v>
      </c>
      <c r="E4" s="28" t="s">
        <v>198</v>
      </c>
      <c r="F4" s="28">
        <v>1463</v>
      </c>
      <c r="G4" s="22">
        <v>200</v>
      </c>
      <c r="H4" s="23">
        <f>D4</f>
        <v>31</v>
      </c>
      <c r="I4" s="53">
        <f>SUM(G4:H4)</f>
        <v>231</v>
      </c>
      <c r="J4" s="24">
        <f>F4+I4</f>
        <v>1694</v>
      </c>
      <c r="K4" s="22">
        <v>233</v>
      </c>
      <c r="L4" s="23">
        <f>D4</f>
        <v>31</v>
      </c>
      <c r="M4" s="24">
        <f>SUM(K4:L4)</f>
        <v>264</v>
      </c>
      <c r="N4" s="27">
        <f>J4+M4</f>
        <v>1958</v>
      </c>
      <c r="O4" s="22">
        <v>223</v>
      </c>
      <c r="P4" s="23">
        <f>D4</f>
        <v>31</v>
      </c>
      <c r="Q4" s="24">
        <f>SUM(O4:P4)</f>
        <v>254</v>
      </c>
      <c r="R4" s="56">
        <f>N4+Q4</f>
        <v>2212</v>
      </c>
      <c r="S4" s="59">
        <f>R4-(P4*9)</f>
        <v>1933</v>
      </c>
      <c r="T4" s="58">
        <f>S4/9</f>
        <v>214.77777777777777</v>
      </c>
    </row>
    <row r="5" spans="1:20" ht="12.75">
      <c r="A5" s="19">
        <v>2</v>
      </c>
      <c r="B5" s="20" t="s">
        <v>150</v>
      </c>
      <c r="C5" s="20">
        <v>134</v>
      </c>
      <c r="D5" s="21">
        <v>59</v>
      </c>
      <c r="E5" s="28" t="s">
        <v>201</v>
      </c>
      <c r="F5" s="28">
        <v>1499</v>
      </c>
      <c r="G5" s="22">
        <v>185</v>
      </c>
      <c r="H5" s="23">
        <f>D5</f>
        <v>59</v>
      </c>
      <c r="I5" s="53">
        <f>SUM(G5:H5)</f>
        <v>244</v>
      </c>
      <c r="J5" s="24">
        <f>F5+I5</f>
        <v>1743</v>
      </c>
      <c r="K5" s="22">
        <v>150</v>
      </c>
      <c r="L5" s="23">
        <f>D5</f>
        <v>59</v>
      </c>
      <c r="M5" s="24">
        <f>SUM(K5:L5)</f>
        <v>209</v>
      </c>
      <c r="N5" s="27">
        <f>J5+M5</f>
        <v>1952</v>
      </c>
      <c r="O5" s="22">
        <v>147</v>
      </c>
      <c r="P5" s="23">
        <f>D5</f>
        <v>59</v>
      </c>
      <c r="Q5" s="24">
        <f>SUM(O5:P5)</f>
        <v>206</v>
      </c>
      <c r="R5" s="56">
        <f>N5+Q5</f>
        <v>2158</v>
      </c>
      <c r="S5" s="59">
        <f aca="true" t="shared" si="0" ref="S5:S13">R5-(P5*9)</f>
        <v>1627</v>
      </c>
      <c r="T5" s="58">
        <f aca="true" t="shared" si="1" ref="T5:T13">S5/9</f>
        <v>180.77777777777777</v>
      </c>
    </row>
    <row r="6" spans="1:20" ht="12.75">
      <c r="A6" s="19">
        <v>3</v>
      </c>
      <c r="B6" s="20" t="s">
        <v>135</v>
      </c>
      <c r="C6" s="20">
        <v>164</v>
      </c>
      <c r="D6" s="21">
        <v>32</v>
      </c>
      <c r="E6" s="28" t="s">
        <v>197</v>
      </c>
      <c r="F6" s="28">
        <v>1383</v>
      </c>
      <c r="G6" s="22">
        <v>228</v>
      </c>
      <c r="H6" s="23">
        <f>D6</f>
        <v>32</v>
      </c>
      <c r="I6" s="53">
        <f>SUM(G6:H6)</f>
        <v>260</v>
      </c>
      <c r="J6" s="24">
        <f>F6+I6</f>
        <v>1643</v>
      </c>
      <c r="K6" s="22">
        <v>176</v>
      </c>
      <c r="L6" s="23">
        <f>D6</f>
        <v>32</v>
      </c>
      <c r="M6" s="24">
        <f>SUM(K6:L6)</f>
        <v>208</v>
      </c>
      <c r="N6" s="27">
        <f>J6+M6</f>
        <v>1851</v>
      </c>
      <c r="O6" s="22">
        <v>184</v>
      </c>
      <c r="P6" s="23">
        <f>D6</f>
        <v>32</v>
      </c>
      <c r="Q6" s="24">
        <f>SUM(O6:P6)</f>
        <v>216</v>
      </c>
      <c r="R6" s="56">
        <f>N6+Q6</f>
        <v>2067</v>
      </c>
      <c r="S6" s="59">
        <f t="shared" si="0"/>
        <v>1779</v>
      </c>
      <c r="T6" s="58">
        <f t="shared" si="1"/>
        <v>197.66666666666666</v>
      </c>
    </row>
    <row r="7" spans="1:20" ht="12.75">
      <c r="A7" s="19">
        <v>4</v>
      </c>
      <c r="B7" s="20" t="s">
        <v>140</v>
      </c>
      <c r="C7" s="20">
        <v>158</v>
      </c>
      <c r="D7" s="21">
        <v>37</v>
      </c>
      <c r="E7" s="28" t="s">
        <v>202</v>
      </c>
      <c r="F7" s="28">
        <v>1389</v>
      </c>
      <c r="G7" s="22">
        <v>129</v>
      </c>
      <c r="H7" s="23">
        <f>D7</f>
        <v>37</v>
      </c>
      <c r="I7" s="53">
        <f>SUM(G7:H7)</f>
        <v>166</v>
      </c>
      <c r="J7" s="24">
        <f>F7+I7</f>
        <v>1555</v>
      </c>
      <c r="K7" s="22">
        <v>224</v>
      </c>
      <c r="L7" s="23">
        <f>D7</f>
        <v>37</v>
      </c>
      <c r="M7" s="24">
        <f>SUM(K7:L7)</f>
        <v>261</v>
      </c>
      <c r="N7" s="27">
        <f>J7+M7</f>
        <v>1816</v>
      </c>
      <c r="O7" s="22">
        <v>183</v>
      </c>
      <c r="P7" s="23">
        <f>D7</f>
        <v>37</v>
      </c>
      <c r="Q7" s="24">
        <f>SUM(O7:P7)</f>
        <v>220</v>
      </c>
      <c r="R7" s="56">
        <f>N7+Q7</f>
        <v>2036</v>
      </c>
      <c r="S7" s="59">
        <f t="shared" si="0"/>
        <v>1703</v>
      </c>
      <c r="T7" s="58">
        <f t="shared" si="1"/>
        <v>189.22222222222223</v>
      </c>
    </row>
    <row r="8" spans="1:21" ht="12.75">
      <c r="A8" s="19">
        <v>5</v>
      </c>
      <c r="B8" s="20" t="s">
        <v>131</v>
      </c>
      <c r="C8" s="20">
        <v>171</v>
      </c>
      <c r="D8" s="21">
        <v>26</v>
      </c>
      <c r="E8" s="28" t="s">
        <v>210</v>
      </c>
      <c r="F8" s="28">
        <v>1339</v>
      </c>
      <c r="G8" s="22">
        <v>211</v>
      </c>
      <c r="H8" s="23">
        <f>D8</f>
        <v>26</v>
      </c>
      <c r="I8" s="53">
        <f>SUM(G8:H8)</f>
        <v>237</v>
      </c>
      <c r="J8" s="24">
        <f>F8+I8</f>
        <v>1576</v>
      </c>
      <c r="K8" s="22">
        <v>201</v>
      </c>
      <c r="L8" s="23">
        <f>D8</f>
        <v>26</v>
      </c>
      <c r="M8" s="24">
        <f>SUM(K8:L8)</f>
        <v>227</v>
      </c>
      <c r="N8" s="27">
        <f>J8+M8</f>
        <v>1803</v>
      </c>
      <c r="O8" s="22">
        <v>194</v>
      </c>
      <c r="P8" s="23">
        <f>D8</f>
        <v>26</v>
      </c>
      <c r="Q8" s="24">
        <f>SUM(O8:P8)</f>
        <v>220</v>
      </c>
      <c r="R8" s="56">
        <f>N8+Q8</f>
        <v>2023</v>
      </c>
      <c r="S8" s="59">
        <f t="shared" si="0"/>
        <v>1789</v>
      </c>
      <c r="T8" s="58">
        <f t="shared" si="1"/>
        <v>198.77777777777777</v>
      </c>
      <c r="U8" s="15">
        <v>20</v>
      </c>
    </row>
    <row r="9" spans="1:21" ht="12.75">
      <c r="A9" s="19">
        <v>6</v>
      </c>
      <c r="B9" s="20" t="s">
        <v>134</v>
      </c>
      <c r="C9" s="20">
        <v>164</v>
      </c>
      <c r="D9" s="21">
        <v>32</v>
      </c>
      <c r="E9" s="28" t="s">
        <v>199</v>
      </c>
      <c r="F9" s="28">
        <v>1354</v>
      </c>
      <c r="G9" s="22">
        <v>201</v>
      </c>
      <c r="H9" s="23">
        <f>D9</f>
        <v>32</v>
      </c>
      <c r="I9" s="53">
        <f>SUM(G9:H9)</f>
        <v>233</v>
      </c>
      <c r="J9" s="24">
        <f>F9+I9</f>
        <v>1587</v>
      </c>
      <c r="K9" s="22">
        <v>199</v>
      </c>
      <c r="L9" s="23">
        <f>D9</f>
        <v>32</v>
      </c>
      <c r="M9" s="24">
        <f>SUM(K9:L9)</f>
        <v>231</v>
      </c>
      <c r="N9" s="27">
        <f>J9+M9</f>
        <v>1818</v>
      </c>
      <c r="O9" s="22">
        <v>158</v>
      </c>
      <c r="P9" s="23">
        <f>D9</f>
        <v>32</v>
      </c>
      <c r="Q9" s="24">
        <f>SUM(O9:P9)</f>
        <v>190</v>
      </c>
      <c r="R9" s="56">
        <f>N9+Q9</f>
        <v>2008</v>
      </c>
      <c r="S9" s="59">
        <f t="shared" si="0"/>
        <v>1720</v>
      </c>
      <c r="T9" s="58">
        <f t="shared" si="1"/>
        <v>191.11111111111111</v>
      </c>
      <c r="U9" s="15">
        <v>18</v>
      </c>
    </row>
    <row r="10" spans="1:21" ht="12.75">
      <c r="A10" s="19">
        <v>7</v>
      </c>
      <c r="B10" s="20" t="s">
        <v>163</v>
      </c>
      <c r="C10" s="20">
        <v>177</v>
      </c>
      <c r="D10" s="21">
        <v>20</v>
      </c>
      <c r="E10" s="28" t="s">
        <v>196</v>
      </c>
      <c r="F10" s="28">
        <v>1317</v>
      </c>
      <c r="G10" s="22">
        <v>157</v>
      </c>
      <c r="H10" s="23">
        <f>D10</f>
        <v>20</v>
      </c>
      <c r="I10" s="53">
        <f>SUM(G10:H10)</f>
        <v>177</v>
      </c>
      <c r="J10" s="24">
        <f>F10+I10</f>
        <v>1494</v>
      </c>
      <c r="K10" s="22">
        <v>212</v>
      </c>
      <c r="L10" s="23">
        <f>D10</f>
        <v>20</v>
      </c>
      <c r="M10" s="24">
        <f>SUM(K10:L10)</f>
        <v>232</v>
      </c>
      <c r="N10" s="27">
        <f>J10+M10</f>
        <v>1726</v>
      </c>
      <c r="O10" s="22">
        <v>203</v>
      </c>
      <c r="P10" s="23">
        <f>D10</f>
        <v>20</v>
      </c>
      <c r="Q10" s="24">
        <f>SUM(O10:P10)</f>
        <v>223</v>
      </c>
      <c r="R10" s="56">
        <f>N10+Q10</f>
        <v>1949</v>
      </c>
      <c r="S10" s="59">
        <f t="shared" si="0"/>
        <v>1769</v>
      </c>
      <c r="T10" s="58">
        <f t="shared" si="1"/>
        <v>196.55555555555554</v>
      </c>
      <c r="U10" s="15">
        <v>16</v>
      </c>
    </row>
    <row r="11" spans="1:21" ht="12.75">
      <c r="A11" s="19">
        <v>8</v>
      </c>
      <c r="B11" s="20" t="s">
        <v>155</v>
      </c>
      <c r="C11" s="20">
        <v>140</v>
      </c>
      <c r="D11" s="21">
        <v>54</v>
      </c>
      <c r="E11" s="28" t="s">
        <v>212</v>
      </c>
      <c r="F11" s="28">
        <v>1305</v>
      </c>
      <c r="G11" s="22">
        <v>168</v>
      </c>
      <c r="H11" s="23">
        <f>D11</f>
        <v>54</v>
      </c>
      <c r="I11" s="53">
        <f>SUM(G11:H11)</f>
        <v>222</v>
      </c>
      <c r="J11" s="24">
        <f>F11+I11</f>
        <v>1527</v>
      </c>
      <c r="K11" s="22">
        <v>161</v>
      </c>
      <c r="L11" s="23">
        <f>D11</f>
        <v>54</v>
      </c>
      <c r="M11" s="24">
        <f>SUM(K11:L11)</f>
        <v>215</v>
      </c>
      <c r="N11" s="27">
        <f>J11+M11</f>
        <v>1742</v>
      </c>
      <c r="O11" s="22">
        <v>147</v>
      </c>
      <c r="P11" s="23">
        <f>D11</f>
        <v>54</v>
      </c>
      <c r="Q11" s="24">
        <f>SUM(O11:P11)</f>
        <v>201</v>
      </c>
      <c r="R11" s="56">
        <f>N11+Q11</f>
        <v>1943</v>
      </c>
      <c r="S11" s="59">
        <f t="shared" si="0"/>
        <v>1457</v>
      </c>
      <c r="T11" s="58">
        <f t="shared" si="1"/>
        <v>161.88888888888889</v>
      </c>
      <c r="U11" s="15">
        <v>14</v>
      </c>
    </row>
    <row r="12" spans="1:21" ht="12.75">
      <c r="A12" s="19">
        <v>9</v>
      </c>
      <c r="B12" s="20" t="s">
        <v>174</v>
      </c>
      <c r="C12" s="20">
        <v>145</v>
      </c>
      <c r="D12" s="21">
        <v>49</v>
      </c>
      <c r="E12" s="28" t="s">
        <v>200</v>
      </c>
      <c r="F12" s="28">
        <v>1328</v>
      </c>
      <c r="G12" s="22">
        <v>141</v>
      </c>
      <c r="H12" s="23">
        <f>D12</f>
        <v>49</v>
      </c>
      <c r="I12" s="53">
        <f>SUM(G12:H12)</f>
        <v>190</v>
      </c>
      <c r="J12" s="24">
        <f>F12+I12</f>
        <v>1518</v>
      </c>
      <c r="K12" s="22">
        <v>200</v>
      </c>
      <c r="L12" s="23">
        <f>D12</f>
        <v>49</v>
      </c>
      <c r="M12" s="24">
        <f>SUM(K12:L12)</f>
        <v>249</v>
      </c>
      <c r="N12" s="27">
        <f>J12+M12</f>
        <v>1767</v>
      </c>
      <c r="O12" s="22">
        <v>125</v>
      </c>
      <c r="P12" s="23">
        <f>D12</f>
        <v>49</v>
      </c>
      <c r="Q12" s="24">
        <f>SUM(O12:P12)</f>
        <v>174</v>
      </c>
      <c r="R12" s="56">
        <f>N12+Q12</f>
        <v>1941</v>
      </c>
      <c r="S12" s="59">
        <f t="shared" si="0"/>
        <v>1500</v>
      </c>
      <c r="T12" s="58">
        <f t="shared" si="1"/>
        <v>166.66666666666666</v>
      </c>
      <c r="U12" s="15">
        <v>12</v>
      </c>
    </row>
    <row r="13" spans="1:21" ht="12.75">
      <c r="A13" s="19">
        <v>10</v>
      </c>
      <c r="B13" s="20" t="s">
        <v>160</v>
      </c>
      <c r="C13" s="20">
        <v>170</v>
      </c>
      <c r="D13" s="21">
        <v>27</v>
      </c>
      <c r="E13" s="28" t="s">
        <v>211</v>
      </c>
      <c r="F13" s="28">
        <v>1331</v>
      </c>
      <c r="G13" s="22">
        <v>170</v>
      </c>
      <c r="H13" s="23">
        <f>D13</f>
        <v>27</v>
      </c>
      <c r="I13" s="53">
        <f>SUM(G13:H13)</f>
        <v>197</v>
      </c>
      <c r="J13" s="24">
        <f>F13+I13</f>
        <v>1528</v>
      </c>
      <c r="K13" s="22">
        <v>143</v>
      </c>
      <c r="L13" s="23">
        <f>D13</f>
        <v>27</v>
      </c>
      <c r="M13" s="24">
        <f>SUM(K13:L13)</f>
        <v>170</v>
      </c>
      <c r="N13" s="27">
        <f>J13+M13</f>
        <v>1698</v>
      </c>
      <c r="O13" s="22">
        <v>213</v>
      </c>
      <c r="P13" s="23">
        <f>D13</f>
        <v>27</v>
      </c>
      <c r="Q13" s="24">
        <f>SUM(O13:P13)</f>
        <v>240</v>
      </c>
      <c r="R13" s="56">
        <f>N13+Q13</f>
        <v>1938</v>
      </c>
      <c r="S13" s="59">
        <f t="shared" si="0"/>
        <v>1695</v>
      </c>
      <c r="T13" s="58">
        <f t="shared" si="1"/>
        <v>188.33333333333334</v>
      </c>
      <c r="U13" s="15">
        <v>10</v>
      </c>
    </row>
  </sheetData>
  <sheetProtection/>
  <mergeCells count="3">
    <mergeCell ref="A1:B1"/>
    <mergeCell ref="G1:AA1"/>
    <mergeCell ref="AB1:AE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2021-01-03T20:10:29Z</cp:lastPrinted>
  <dcterms:created xsi:type="dcterms:W3CDTF">2010-09-08T14:50:21Z</dcterms:created>
  <dcterms:modified xsi:type="dcterms:W3CDTF">2021-01-03T22:40:56Z</dcterms:modified>
  <cp:category/>
  <cp:version/>
  <cp:contentType/>
  <cp:contentStatus/>
</cp:coreProperties>
</file>