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25" tabRatio="764" activeTab="0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2nd Rd Boys" sheetId="7" r:id="rId7"/>
    <sheet name="2nd Rd Girls" sheetId="8" r:id="rId8"/>
    <sheet name="2nd Rd Hdcp" sheetId="9" r:id="rId9"/>
    <sheet name="Boys Bracket" sheetId="10" r:id="rId10"/>
    <sheet name="Girls Bracket" sheetId="11" r:id="rId11"/>
    <sheet name="Hdcp Bracket" sheetId="12" r:id="rId12"/>
  </sheets>
  <definedNames/>
  <calcPr fullCalcOnLoad="1"/>
</workbook>
</file>

<file path=xl/sharedStrings.xml><?xml version="1.0" encoding="utf-8"?>
<sst xmlns="http://schemas.openxmlformats.org/spreadsheetml/2006/main" count="535" uniqueCount="216">
  <si>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</si>
  <si>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</si>
  <si>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</si>
  <si>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</si>
  <si>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</si>
  <si>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</si>
  <si>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</si>
  <si>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</si>
  <si>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</si>
  <si>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</si>
  <si>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</si>
  <si>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</si>
  <si>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</si>
  <si>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</si>
  <si>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</si>
  <si>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</si>
  <si>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</si>
  <si>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</si>
  <si>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</si>
  <si>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</si>
  <si>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</si>
  <si>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</si>
  <si>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</si>
  <si>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</si>
  <si>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</si>
  <si>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</si>
  <si>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</si>
  <si>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#4</t>
  </si>
  <si>
    <t>#3</t>
  </si>
  <si>
    <t>#2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</si>
  <si>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</si>
  <si>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</si>
  <si>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</si>
  <si>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</si>
  <si>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</si>
  <si>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</si>
  <si>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</si>
  <si>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</si>
  <si>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</si>
  <si>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</si>
  <si>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</si>
  <si>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Bracket Winners</t>
  </si>
  <si>
    <t>5th</t>
  </si>
  <si>
    <t>9th</t>
  </si>
  <si>
    <t>High Game</t>
  </si>
  <si>
    <t>Total Brackets</t>
  </si>
  <si>
    <t>U18 Boys Junior Gold</t>
  </si>
  <si>
    <t>U18 Junior Gold Girls</t>
  </si>
  <si>
    <t>Boys Scratch 2nd Round</t>
  </si>
  <si>
    <t>Qual.</t>
  </si>
  <si>
    <t>Girls Scratch 2nd Round</t>
  </si>
  <si>
    <t>Qual</t>
  </si>
  <si>
    <t>Total After 7</t>
  </si>
  <si>
    <t>Total After 8</t>
  </si>
  <si>
    <t>Total After 9</t>
  </si>
  <si>
    <t>Scratch Total</t>
  </si>
  <si>
    <t>Winner</t>
  </si>
  <si>
    <t>Semi Finals</t>
  </si>
  <si>
    <t>Dale's Weston Lanes</t>
  </si>
  <si>
    <t>Saturday December 12, 2020</t>
  </si>
  <si>
    <t>Lane Pattern: Kegel Titanium (44 Feet)</t>
  </si>
  <si>
    <t>Ian Koster</t>
  </si>
  <si>
    <t>Cole Hietpas</t>
  </si>
  <si>
    <t>Reid Leigh</t>
  </si>
  <si>
    <t>Hunter Schober</t>
  </si>
  <si>
    <t>Ryan Tesch</t>
  </si>
  <si>
    <t>Chase Haakensen</t>
  </si>
  <si>
    <t>Trevor Lange</t>
  </si>
  <si>
    <t>Matthew Steffen</t>
  </si>
  <si>
    <t>Jacob Mattison</t>
  </si>
  <si>
    <t>Danny Jacobson</t>
  </si>
  <si>
    <t>Jacob Wagler</t>
  </si>
  <si>
    <t>Alec Zwiers</t>
  </si>
  <si>
    <t>Ethan Krause</t>
  </si>
  <si>
    <t>Robert Vater</t>
  </si>
  <si>
    <t>Sebastian Beth</t>
  </si>
  <si>
    <t>Emmanuel McPherson</t>
  </si>
  <si>
    <t>Kody Litzen</t>
  </si>
  <si>
    <t>Griffin Geiken</t>
  </si>
  <si>
    <t>Braden Mallasch</t>
  </si>
  <si>
    <t>Joshua Nier</t>
  </si>
  <si>
    <t>Brendan Holl</t>
  </si>
  <si>
    <t>John Meegan</t>
  </si>
  <si>
    <t>Zachary Zoromski</t>
  </si>
  <si>
    <t>James Stewart</t>
  </si>
  <si>
    <t>Mitchel Guzzle</t>
  </si>
  <si>
    <t>Deacan Koback</t>
  </si>
  <si>
    <t>Luke Schaefer</t>
  </si>
  <si>
    <t>Toby Dieck</t>
  </si>
  <si>
    <t>Quintin Masias</t>
  </si>
  <si>
    <t>Aiden Walter</t>
  </si>
  <si>
    <t>Bryce Keykal</t>
  </si>
  <si>
    <t>Ty Peterson</t>
  </si>
  <si>
    <t>Blake Martin</t>
  </si>
  <si>
    <t>Mason Peterson</t>
  </si>
  <si>
    <t>Nick DeCesaro</t>
  </si>
  <si>
    <t>Jack O'Brien</t>
  </si>
  <si>
    <t>Tyler McNutt</t>
  </si>
  <si>
    <t>Dylan Smith</t>
  </si>
  <si>
    <t>Kyle Hintz</t>
  </si>
  <si>
    <t>Alex Glodowski</t>
  </si>
  <si>
    <t>Anna Callan</t>
  </si>
  <si>
    <t>Zoey Darwin</t>
  </si>
  <si>
    <t>Erica Lohr</t>
  </si>
  <si>
    <t>Brianna Thurston</t>
  </si>
  <si>
    <t>Elana Rimer</t>
  </si>
  <si>
    <t>Taylor Jensen</t>
  </si>
  <si>
    <t>McKenzie Mattice</t>
  </si>
  <si>
    <t>Jade Oelke</t>
  </si>
  <si>
    <t>Katrina Blasius</t>
  </si>
  <si>
    <t>Brooklyn Gagnon</t>
  </si>
  <si>
    <t>Lynn Piekarski</t>
  </si>
  <si>
    <t>Samantha Knab</t>
  </si>
  <si>
    <t>Paige Plautz</t>
  </si>
  <si>
    <t>Piper Plautz</t>
  </si>
  <si>
    <t>Cassie Prill</t>
  </si>
  <si>
    <t>Brystal Beyer</t>
  </si>
  <si>
    <t>Carlene Beyer</t>
  </si>
  <si>
    <t>Spencer Lange</t>
  </si>
  <si>
    <t>Cody Bednarz</t>
  </si>
  <si>
    <t>Mackenzie Krause</t>
  </si>
  <si>
    <t>Alex Farrell</t>
  </si>
  <si>
    <t>Bellarene Walkowski</t>
  </si>
  <si>
    <t>Emily Zoromski</t>
  </si>
  <si>
    <t>Anthony Swanson</t>
  </si>
  <si>
    <t>Alexander Hall</t>
  </si>
  <si>
    <t>Devin McKiski</t>
  </si>
  <si>
    <t>Dayden Koback</t>
  </si>
  <si>
    <t>Kasey Hughes</t>
  </si>
  <si>
    <t>Carter Burnett</t>
  </si>
  <si>
    <t>Nathan Kitowski</t>
  </si>
  <si>
    <t>Aidan Alford</t>
  </si>
  <si>
    <t>Kathryn Kirsch</t>
  </si>
  <si>
    <t>Josh Opiola</t>
  </si>
  <si>
    <t>Mitchel Potter</t>
  </si>
  <si>
    <t>Brody Dickinson</t>
  </si>
  <si>
    <t>Kaitlyn Kouba</t>
  </si>
  <si>
    <t>Kellijo Kirsch</t>
  </si>
  <si>
    <t>Alec Potter</t>
  </si>
  <si>
    <t>Angela Steinke</t>
  </si>
  <si>
    <t>Jami Donnelly</t>
  </si>
  <si>
    <t>Cruz Masias</t>
  </si>
  <si>
    <t>Alexis Vandekolk</t>
  </si>
  <si>
    <t>Brady Jaecks</t>
  </si>
  <si>
    <t>Holly Orgeman</t>
  </si>
  <si>
    <t>Isaac Monheim</t>
  </si>
  <si>
    <t>Olivia Jaecks</t>
  </si>
  <si>
    <t>McKenna Hintz</t>
  </si>
  <si>
    <t>Landon Carter</t>
  </si>
  <si>
    <t>Ashley Lease</t>
  </si>
  <si>
    <t>Hunter Rogalla</t>
  </si>
  <si>
    <t>Jackson Carter</t>
  </si>
  <si>
    <t>Anthony Hanse</t>
  </si>
  <si>
    <t>Jasmine Madden</t>
  </si>
  <si>
    <t>Peyton Smith</t>
  </si>
  <si>
    <t>Nathan Madden</t>
  </si>
  <si>
    <t>Cale Rusch</t>
  </si>
  <si>
    <t>Grant Praslowicz</t>
  </si>
  <si>
    <t>Korey Balbach</t>
  </si>
  <si>
    <t>Brenton Peters</t>
  </si>
  <si>
    <t>Will Kubeny</t>
  </si>
  <si>
    <t>Jack Steger</t>
  </si>
  <si>
    <t>Darin Bloomquist</t>
  </si>
  <si>
    <t>Mitchell Hanousek</t>
  </si>
  <si>
    <t>Matthew Walter</t>
  </si>
  <si>
    <t>Henry Vater</t>
  </si>
  <si>
    <t>Riley Guenthner</t>
  </si>
  <si>
    <t>Grayson Brown</t>
  </si>
  <si>
    <t>Brandon Humphrey</t>
  </si>
  <si>
    <t>Kaitlin Herman</t>
  </si>
  <si>
    <t>U15 Junior Gold Girls</t>
  </si>
  <si>
    <t>U15 Junior Gold Boys</t>
  </si>
  <si>
    <t>6th</t>
  </si>
  <si>
    <t>7th</t>
  </si>
  <si>
    <t>8th</t>
  </si>
  <si>
    <t>10th</t>
  </si>
  <si>
    <t>11th</t>
  </si>
  <si>
    <t>12th</t>
  </si>
  <si>
    <t>13th</t>
  </si>
  <si>
    <t>49A</t>
  </si>
  <si>
    <t>47A</t>
  </si>
  <si>
    <t>51A</t>
  </si>
  <si>
    <t>45A</t>
  </si>
  <si>
    <t>53A</t>
  </si>
  <si>
    <t>43A</t>
  </si>
  <si>
    <t>55A</t>
  </si>
  <si>
    <t>41A</t>
  </si>
  <si>
    <t>57A</t>
  </si>
  <si>
    <t>49B</t>
  </si>
  <si>
    <t>50C</t>
  </si>
  <si>
    <t>46C</t>
  </si>
  <si>
    <t>54C</t>
  </si>
  <si>
    <t>42C</t>
  </si>
  <si>
    <t>58C</t>
  </si>
  <si>
    <t>47B</t>
  </si>
  <si>
    <t>51B</t>
  </si>
  <si>
    <t>45B</t>
  </si>
  <si>
    <t>53B</t>
  </si>
  <si>
    <t>43B</t>
  </si>
  <si>
    <t>55B</t>
  </si>
  <si>
    <t>41B</t>
  </si>
  <si>
    <t>57B</t>
  </si>
  <si>
    <t>58D</t>
  </si>
  <si>
    <t>56C</t>
  </si>
  <si>
    <t>44C</t>
  </si>
  <si>
    <t>48C</t>
  </si>
  <si>
    <t>52C</t>
  </si>
  <si>
    <t>42D</t>
  </si>
  <si>
    <t>N/S</t>
  </si>
  <si>
    <t>Lanes: 51 - 52</t>
  </si>
  <si>
    <t>Lanes:  57 - 58</t>
  </si>
  <si>
    <t>Lanes: 49 - 50</t>
  </si>
  <si>
    <t>Lanes:  55 - 56</t>
  </si>
  <si>
    <t>Lanes: 53 - 54</t>
  </si>
  <si>
    <t>Lanes:  47 - 48</t>
  </si>
  <si>
    <t>Lanes: 57 - 58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</si>
</sst>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50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u val="single"/>
      <sz val="8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5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6" fontId="1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38" fontId="1" fillId="0" borderId="13" xfId="0" applyNumberFormat="1" applyFont="1" applyBorder="1" applyAlignment="1">
      <alignment/>
    </xf>
    <xf numFmtId="6" fontId="3" fillId="0" borderId="0" xfId="0" applyNumberFormat="1" applyFont="1" applyAlignment="1">
      <alignment/>
    </xf>
    <xf numFmtId="0" fontId="1" fillId="16" borderId="13" xfId="0" applyFont="1" applyFill="1" applyBorder="1" applyAlignment="1">
      <alignment horizontal="center"/>
    </xf>
    <xf numFmtId="0" fontId="1" fillId="15" borderId="13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3" fillId="18" borderId="13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3" fillId="33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40" fontId="3" fillId="0" borderId="22" xfId="0" applyNumberFormat="1" applyFont="1" applyBorder="1" applyAlignment="1">
      <alignment/>
    </xf>
    <xf numFmtId="0" fontId="3" fillId="1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2" width="11.7109375" style="37" customWidth="1"/>
    <col min="3" max="3" width="8.8515625" style="37" customWidth="1"/>
    <col min="4" max="5" width="11.7109375" style="37" customWidth="1"/>
    <col min="6" max="16384" width="9.140625" style="37" customWidth="1"/>
  </cols>
  <sheetData>
    <row r="1" spans="1:9" ht="18.75">
      <c r="A1" s="65" t="s">
        <v>31</v>
      </c>
      <c r="B1" s="65"/>
      <c r="C1" s="65"/>
      <c r="D1" s="65"/>
      <c r="E1" s="65"/>
      <c r="F1" s="65"/>
      <c r="G1" s="65"/>
      <c r="H1" s="66"/>
      <c r="I1" s="67"/>
    </row>
    <row r="3" spans="1:9" s="39" customFormat="1" ht="15.75">
      <c r="A3" s="68" t="s">
        <v>58</v>
      </c>
      <c r="B3" s="63"/>
      <c r="C3" s="63"/>
      <c r="D3" s="63"/>
      <c r="E3" s="63"/>
      <c r="F3" s="63"/>
      <c r="G3" s="63"/>
      <c r="H3" s="63"/>
      <c r="I3" s="67"/>
    </row>
    <row r="4" spans="1:9" s="39" customFormat="1" ht="15.75">
      <c r="A4" s="69" t="s">
        <v>59</v>
      </c>
      <c r="B4" s="63"/>
      <c r="C4" s="63"/>
      <c r="D4" s="63"/>
      <c r="E4" s="63"/>
      <c r="F4" s="63"/>
      <c r="G4" s="63"/>
      <c r="H4" s="63"/>
      <c r="I4" s="67"/>
    </row>
    <row r="5" spans="1:9" s="39" customFormat="1" ht="15.75">
      <c r="A5" s="69" t="s">
        <v>60</v>
      </c>
      <c r="B5" s="63"/>
      <c r="C5" s="63"/>
      <c r="D5" s="63"/>
      <c r="E5" s="63"/>
      <c r="F5" s="63"/>
      <c r="G5" s="63"/>
      <c r="H5" s="63"/>
      <c r="I5" s="67"/>
    </row>
    <row r="7" spans="1:7" ht="16.5">
      <c r="A7" s="38" t="s">
        <v>32</v>
      </c>
      <c r="B7" s="39"/>
      <c r="C7" s="39"/>
      <c r="D7" s="39"/>
      <c r="E7" s="39"/>
      <c r="F7" s="40"/>
      <c r="G7" s="39"/>
    </row>
    <row r="8" spans="2:6" ht="15.75">
      <c r="B8" s="39" t="s">
        <v>33</v>
      </c>
      <c r="C8" s="63" t="s">
        <v>162</v>
      </c>
      <c r="D8" s="63"/>
      <c r="E8" s="63"/>
      <c r="F8" s="41">
        <v>550</v>
      </c>
    </row>
    <row r="9" spans="2:6" ht="15.75">
      <c r="B9" s="39" t="s">
        <v>34</v>
      </c>
      <c r="C9" s="63" t="s">
        <v>92</v>
      </c>
      <c r="D9" s="63"/>
      <c r="E9" s="63"/>
      <c r="F9" s="41">
        <v>275</v>
      </c>
    </row>
    <row r="10" spans="2:6" ht="15.75">
      <c r="B10" s="39" t="s">
        <v>35</v>
      </c>
      <c r="C10" s="63" t="s">
        <v>74</v>
      </c>
      <c r="D10" s="63"/>
      <c r="E10" s="63"/>
      <c r="F10" s="41">
        <v>135</v>
      </c>
    </row>
    <row r="11" spans="2:6" ht="15.75">
      <c r="B11" s="39" t="s">
        <v>35</v>
      </c>
      <c r="C11" s="63" t="s">
        <v>156</v>
      </c>
      <c r="D11" s="63"/>
      <c r="E11" s="63"/>
      <c r="F11" s="41">
        <v>135</v>
      </c>
    </row>
    <row r="12" spans="2:6" ht="15.75">
      <c r="B12" s="39" t="s">
        <v>42</v>
      </c>
      <c r="C12" s="63" t="s">
        <v>95</v>
      </c>
      <c r="D12" s="63"/>
      <c r="E12" s="63"/>
      <c r="F12" s="41">
        <v>100</v>
      </c>
    </row>
    <row r="13" spans="2:6" ht="15.75">
      <c r="B13" s="39" t="s">
        <v>172</v>
      </c>
      <c r="C13" s="63" t="s">
        <v>86</v>
      </c>
      <c r="D13" s="63"/>
      <c r="E13" s="63"/>
      <c r="F13" s="41">
        <v>95</v>
      </c>
    </row>
    <row r="14" spans="2:6" ht="15.75">
      <c r="B14" s="39" t="s">
        <v>173</v>
      </c>
      <c r="C14" s="63" t="s">
        <v>84</v>
      </c>
      <c r="D14" s="63"/>
      <c r="E14" s="63"/>
      <c r="F14" s="41">
        <v>90</v>
      </c>
    </row>
    <row r="15" spans="2:6" ht="15.75">
      <c r="B15" s="39" t="s">
        <v>174</v>
      </c>
      <c r="C15" s="63" t="s">
        <v>82</v>
      </c>
      <c r="D15" s="63"/>
      <c r="E15" s="63"/>
      <c r="F15" s="41">
        <v>85</v>
      </c>
    </row>
    <row r="16" spans="2:6" ht="15.75">
      <c r="B16" s="39" t="s">
        <v>43</v>
      </c>
      <c r="C16" s="63" t="s">
        <v>93</v>
      </c>
      <c r="D16" s="63"/>
      <c r="E16" s="63"/>
      <c r="F16" s="41">
        <v>80</v>
      </c>
    </row>
    <row r="17" spans="2:6" ht="15.75">
      <c r="B17" s="39" t="s">
        <v>175</v>
      </c>
      <c r="C17" s="63" t="s">
        <v>75</v>
      </c>
      <c r="D17" s="63"/>
      <c r="E17" s="63"/>
      <c r="F17" s="41">
        <v>75</v>
      </c>
    </row>
    <row r="18" spans="2:6" ht="15.75">
      <c r="B18" s="39" t="s">
        <v>176</v>
      </c>
      <c r="C18" s="63" t="s">
        <v>98</v>
      </c>
      <c r="D18" s="63"/>
      <c r="E18" s="63"/>
      <c r="F18" s="41">
        <v>70</v>
      </c>
    </row>
    <row r="19" spans="2:6" ht="15.75">
      <c r="B19" s="39" t="s">
        <v>177</v>
      </c>
      <c r="C19" s="63" t="s">
        <v>88</v>
      </c>
      <c r="D19" s="63"/>
      <c r="E19" s="63"/>
      <c r="F19" s="41">
        <v>65</v>
      </c>
    </row>
    <row r="20" spans="2:6" ht="15.75">
      <c r="B20" s="39" t="s">
        <v>178</v>
      </c>
      <c r="C20" s="44" t="s">
        <v>160</v>
      </c>
      <c r="D20" s="44"/>
      <c r="E20" s="44"/>
      <c r="F20" s="41">
        <v>60</v>
      </c>
    </row>
    <row r="22" spans="2:6" ht="15.75">
      <c r="B22" s="39" t="s">
        <v>36</v>
      </c>
      <c r="F22" s="42">
        <f>SUM(F8:F20)</f>
        <v>1815</v>
      </c>
    </row>
    <row r="24" spans="1:6" ht="16.5">
      <c r="A24" s="38" t="s">
        <v>37</v>
      </c>
      <c r="B24" s="39"/>
      <c r="C24" s="39"/>
      <c r="D24" s="39"/>
      <c r="E24" s="39"/>
      <c r="F24" s="40"/>
    </row>
    <row r="25" spans="2:6" ht="15.75">
      <c r="B25" s="39" t="s">
        <v>33</v>
      </c>
      <c r="C25" s="63" t="s">
        <v>117</v>
      </c>
      <c r="D25" s="63"/>
      <c r="E25" s="63"/>
      <c r="F25" s="41">
        <v>225</v>
      </c>
    </row>
    <row r="26" spans="2:6" ht="15.75">
      <c r="B26" s="39" t="s">
        <v>34</v>
      </c>
      <c r="C26" s="63" t="s">
        <v>107</v>
      </c>
      <c r="D26" s="63"/>
      <c r="E26" s="63"/>
      <c r="F26" s="41">
        <v>120</v>
      </c>
    </row>
    <row r="27" spans="2:6" ht="15.75">
      <c r="B27" s="39" t="s">
        <v>35</v>
      </c>
      <c r="C27" s="63" t="s">
        <v>110</v>
      </c>
      <c r="D27" s="63"/>
      <c r="E27" s="63"/>
      <c r="F27" s="41">
        <v>85</v>
      </c>
    </row>
    <row r="28" spans="2:6" ht="15.75">
      <c r="B28" s="39" t="s">
        <v>35</v>
      </c>
      <c r="C28" s="63" t="s">
        <v>113</v>
      </c>
      <c r="D28" s="63"/>
      <c r="E28" s="63"/>
      <c r="F28" s="41">
        <v>85</v>
      </c>
    </row>
    <row r="29" spans="2:6" ht="15.75">
      <c r="B29" s="39" t="s">
        <v>42</v>
      </c>
      <c r="C29" s="63" t="s">
        <v>111</v>
      </c>
      <c r="D29" s="63"/>
      <c r="E29" s="63"/>
      <c r="F29" s="41">
        <v>60</v>
      </c>
    </row>
    <row r="31" spans="2:6" ht="15.75">
      <c r="B31" s="39" t="s">
        <v>36</v>
      </c>
      <c r="F31" s="42">
        <f>SUM(F25:F29)</f>
        <v>575</v>
      </c>
    </row>
    <row r="32" spans="1:6" ht="15.75">
      <c r="A32" s="39"/>
      <c r="B32" s="39"/>
      <c r="C32" s="39"/>
      <c r="D32" s="39"/>
      <c r="E32" s="39"/>
      <c r="F32" s="39"/>
    </row>
    <row r="33" spans="1:6" ht="16.5">
      <c r="A33" s="38" t="s">
        <v>38</v>
      </c>
      <c r="B33" s="39"/>
      <c r="C33" s="39"/>
      <c r="D33" s="39"/>
      <c r="E33" s="39"/>
      <c r="F33" s="41"/>
    </row>
    <row r="34" spans="1:6" ht="15.75">
      <c r="A34" s="39"/>
      <c r="B34" s="39" t="s">
        <v>33</v>
      </c>
      <c r="C34" s="63" t="s">
        <v>133</v>
      </c>
      <c r="D34" s="63"/>
      <c r="E34" s="63"/>
      <c r="F34" s="41">
        <v>500</v>
      </c>
    </row>
    <row r="35" spans="1:6" ht="15.75">
      <c r="A35" s="39"/>
      <c r="B35" s="39" t="s">
        <v>34</v>
      </c>
      <c r="C35" s="63" t="s">
        <v>124</v>
      </c>
      <c r="D35" s="63"/>
      <c r="E35" s="63"/>
      <c r="F35" s="41">
        <v>255</v>
      </c>
    </row>
    <row r="36" spans="1:6" ht="15.75">
      <c r="A36" s="39"/>
      <c r="B36" s="39" t="s">
        <v>35</v>
      </c>
      <c r="C36" s="63" t="s">
        <v>130</v>
      </c>
      <c r="D36" s="63"/>
      <c r="E36" s="63"/>
      <c r="F36" s="41">
        <v>130</v>
      </c>
    </row>
    <row r="37" spans="1:6" ht="15.75">
      <c r="A37" s="39"/>
      <c r="B37" s="39" t="s">
        <v>35</v>
      </c>
      <c r="C37" s="63" t="s">
        <v>138</v>
      </c>
      <c r="D37" s="63"/>
      <c r="E37" s="63"/>
      <c r="F37" s="41">
        <v>130</v>
      </c>
    </row>
    <row r="38" spans="1:6" ht="15.75">
      <c r="A38" s="39"/>
      <c r="B38" s="39" t="s">
        <v>42</v>
      </c>
      <c r="C38" s="63" t="s">
        <v>154</v>
      </c>
      <c r="D38" s="63"/>
      <c r="E38" s="63"/>
      <c r="F38" s="41">
        <v>95</v>
      </c>
    </row>
    <row r="39" spans="1:6" ht="15.75">
      <c r="A39" s="39"/>
      <c r="B39" s="39" t="s">
        <v>172</v>
      </c>
      <c r="C39" s="63" t="s">
        <v>126</v>
      </c>
      <c r="D39" s="63"/>
      <c r="E39" s="63"/>
      <c r="F39" s="41">
        <v>90</v>
      </c>
    </row>
    <row r="40" spans="1:6" ht="15.75">
      <c r="A40" s="39"/>
      <c r="B40" s="39" t="s">
        <v>173</v>
      </c>
      <c r="C40" s="63" t="s">
        <v>134</v>
      </c>
      <c r="D40" s="63"/>
      <c r="E40" s="63"/>
      <c r="F40" s="41">
        <v>85</v>
      </c>
    </row>
    <row r="41" spans="1:6" ht="15.75">
      <c r="A41" s="39"/>
      <c r="B41" s="39" t="s">
        <v>174</v>
      </c>
      <c r="C41" s="63" t="s">
        <v>150</v>
      </c>
      <c r="D41" s="63"/>
      <c r="E41" s="63"/>
      <c r="F41" s="41">
        <v>80</v>
      </c>
    </row>
    <row r="42" spans="1:6" ht="15.75">
      <c r="A42" s="39"/>
      <c r="B42" s="39" t="s">
        <v>43</v>
      </c>
      <c r="C42" s="44" t="s">
        <v>128</v>
      </c>
      <c r="D42" s="44"/>
      <c r="E42" s="44"/>
      <c r="F42" s="41">
        <v>75</v>
      </c>
    </row>
    <row r="43" spans="1:6" ht="15.75">
      <c r="A43" s="39"/>
      <c r="B43" s="39" t="s">
        <v>175</v>
      </c>
      <c r="C43" s="44" t="s">
        <v>132</v>
      </c>
      <c r="D43" s="44"/>
      <c r="E43" s="44"/>
      <c r="F43" s="41">
        <v>70</v>
      </c>
    </row>
    <row r="44" spans="1:6" ht="15.75">
      <c r="A44" s="39"/>
      <c r="B44" s="39" t="s">
        <v>176</v>
      </c>
      <c r="C44" s="44" t="s">
        <v>121</v>
      </c>
      <c r="D44" s="44"/>
      <c r="E44" s="44"/>
      <c r="F44" s="41">
        <v>65</v>
      </c>
    </row>
    <row r="45" spans="1:6" ht="15.75">
      <c r="A45" s="39"/>
      <c r="B45" s="39"/>
      <c r="C45" s="39"/>
      <c r="D45" s="39"/>
      <c r="E45" s="39"/>
      <c r="F45" s="39"/>
    </row>
    <row r="46" spans="1:6" ht="15.75">
      <c r="A46" s="39"/>
      <c r="B46" s="39" t="s">
        <v>36</v>
      </c>
      <c r="C46" s="39"/>
      <c r="D46" s="39"/>
      <c r="E46" s="39"/>
      <c r="F46" s="42">
        <f>SUM(F34:F45)</f>
        <v>1575</v>
      </c>
    </row>
    <row r="47" spans="1:6" ht="15.75">
      <c r="A47" s="39"/>
      <c r="B47" s="39"/>
      <c r="C47" s="39"/>
      <c r="D47" s="39"/>
      <c r="E47" s="39"/>
      <c r="F47" s="39"/>
    </row>
    <row r="48" spans="1:6" ht="15.75">
      <c r="A48" s="39"/>
      <c r="B48" s="39"/>
      <c r="C48" s="39"/>
      <c r="D48" s="39"/>
      <c r="E48" s="39"/>
      <c r="F48" s="39"/>
    </row>
    <row r="49" spans="1:6" ht="16.5">
      <c r="A49" s="38" t="s">
        <v>39</v>
      </c>
      <c r="B49" s="39"/>
      <c r="C49" s="39"/>
      <c r="D49" s="39"/>
      <c r="E49" s="39"/>
      <c r="F49" s="39"/>
    </row>
    <row r="50" spans="1:7" ht="15.75">
      <c r="A50" s="39"/>
      <c r="B50" s="63" t="s">
        <v>123</v>
      </c>
      <c r="C50" s="63"/>
      <c r="D50" s="63"/>
      <c r="E50" s="63" t="s">
        <v>105</v>
      </c>
      <c r="F50" s="67"/>
      <c r="G50" s="67"/>
    </row>
    <row r="51" spans="1:7" ht="15.75">
      <c r="A51" s="39"/>
      <c r="B51" s="63" t="s">
        <v>157</v>
      </c>
      <c r="C51" s="63"/>
      <c r="D51" s="63"/>
      <c r="E51" s="63" t="s">
        <v>146</v>
      </c>
      <c r="F51" s="67"/>
      <c r="G51" s="67"/>
    </row>
    <row r="52" spans="1:7" ht="15.75">
      <c r="A52" s="39"/>
      <c r="B52" s="63" t="s">
        <v>168</v>
      </c>
      <c r="C52" s="63"/>
      <c r="D52" s="63"/>
      <c r="E52" s="63" t="s">
        <v>100</v>
      </c>
      <c r="F52" s="67"/>
      <c r="G52" s="67"/>
    </row>
    <row r="53" spans="1:7" ht="15.75">
      <c r="A53" s="39"/>
      <c r="B53" s="63" t="s">
        <v>161</v>
      </c>
      <c r="C53" s="63"/>
      <c r="D53" s="63"/>
      <c r="E53" s="63" t="s">
        <v>166</v>
      </c>
      <c r="F53" s="67"/>
      <c r="G53" s="67"/>
    </row>
    <row r="54" spans="1:6" ht="15.75">
      <c r="A54" s="39"/>
      <c r="B54" s="39" t="s">
        <v>86</v>
      </c>
      <c r="C54" s="39"/>
      <c r="D54" s="39"/>
      <c r="E54" s="39" t="s">
        <v>77</v>
      </c>
      <c r="F54" s="39"/>
    </row>
    <row r="55" spans="1:6" ht="15.75">
      <c r="A55" s="39"/>
      <c r="B55" s="39" t="s">
        <v>119</v>
      </c>
      <c r="C55" s="39"/>
      <c r="D55" s="39"/>
      <c r="E55" s="39" t="s">
        <v>91</v>
      </c>
      <c r="F55" s="39"/>
    </row>
    <row r="56" spans="1:6" ht="15.75">
      <c r="A56" s="39"/>
      <c r="B56" s="39" t="s">
        <v>83</v>
      </c>
      <c r="C56" s="39"/>
      <c r="D56" s="39"/>
      <c r="E56" s="39" t="s">
        <v>122</v>
      </c>
      <c r="F56" s="39"/>
    </row>
    <row r="57" spans="1:6" ht="15.75">
      <c r="A57" s="39"/>
      <c r="B57" s="39"/>
      <c r="C57" s="39"/>
      <c r="D57" s="39"/>
      <c r="E57" s="39"/>
      <c r="F57" s="39"/>
    </row>
    <row r="58" spans="1:4" s="39" customFormat="1" ht="16.5">
      <c r="A58" s="38" t="s">
        <v>41</v>
      </c>
      <c r="D58" s="38"/>
    </row>
    <row r="59" spans="1:6" s="39" customFormat="1" ht="15.75">
      <c r="A59" s="63" t="s">
        <v>162</v>
      </c>
      <c r="B59" s="67"/>
      <c r="C59" s="44">
        <v>300</v>
      </c>
      <c r="D59" s="63" t="s">
        <v>69</v>
      </c>
      <c r="E59" s="63"/>
      <c r="F59" s="39">
        <v>50</v>
      </c>
    </row>
    <row r="60" spans="1:6" s="39" customFormat="1" ht="15.75">
      <c r="A60" s="63" t="s">
        <v>95</v>
      </c>
      <c r="B60" s="67"/>
      <c r="C60" s="44">
        <v>100</v>
      </c>
      <c r="D60" s="63" t="s">
        <v>97</v>
      </c>
      <c r="E60" s="63"/>
      <c r="F60" s="39">
        <v>30</v>
      </c>
    </row>
    <row r="61" spans="1:6" s="39" customFormat="1" ht="15.75">
      <c r="A61" s="63" t="s">
        <v>70</v>
      </c>
      <c r="B61" s="67"/>
      <c r="C61" s="44">
        <v>10</v>
      </c>
      <c r="D61" s="63" t="s">
        <v>82</v>
      </c>
      <c r="E61" s="63"/>
      <c r="F61" s="39">
        <v>30</v>
      </c>
    </row>
    <row r="62" spans="1:6" s="39" customFormat="1" ht="15.75">
      <c r="A62" s="63" t="s">
        <v>91</v>
      </c>
      <c r="B62" s="64"/>
      <c r="C62" s="44">
        <v>10</v>
      </c>
      <c r="D62" s="63" t="s">
        <v>92</v>
      </c>
      <c r="E62" s="63"/>
      <c r="F62" s="39">
        <v>25</v>
      </c>
    </row>
    <row r="63" spans="1:6" s="39" customFormat="1" ht="15.75">
      <c r="A63" s="63" t="s">
        <v>112</v>
      </c>
      <c r="B63" s="64"/>
      <c r="C63" s="44">
        <v>30</v>
      </c>
      <c r="D63" s="63" t="s">
        <v>74</v>
      </c>
      <c r="E63" s="63"/>
      <c r="F63" s="39">
        <v>25</v>
      </c>
    </row>
    <row r="64" spans="1:5" s="39" customFormat="1" ht="15.75">
      <c r="A64" s="63" t="s">
        <v>73</v>
      </c>
      <c r="B64" s="64"/>
      <c r="C64" s="44">
        <v>20</v>
      </c>
      <c r="D64" s="63"/>
      <c r="E64" s="63"/>
    </row>
    <row r="65" spans="1:6" s="39" customFormat="1" ht="15.75">
      <c r="A65" s="63" t="s">
        <v>93</v>
      </c>
      <c r="B65" s="64"/>
      <c r="C65" s="44">
        <v>55</v>
      </c>
      <c r="D65" s="63" t="s">
        <v>45</v>
      </c>
      <c r="E65" s="63"/>
      <c r="F65" s="39">
        <f>SUM(C59:C65)+SUM(F59:F64)</f>
        <v>685</v>
      </c>
    </row>
    <row r="66" s="39" customFormat="1" ht="15.75"/>
    <row r="67" spans="1:6" ht="18">
      <c r="A67" s="38" t="s">
        <v>40</v>
      </c>
      <c r="F67" s="43">
        <f>F46+F31+F22+F65</f>
        <v>4650</v>
      </c>
    </row>
  </sheetData>
  <sheetProtection/>
  <mergeCells count="51">
    <mergeCell ref="C28:E28"/>
    <mergeCell ref="C29:E29"/>
    <mergeCell ref="C37:E37"/>
    <mergeCell ref="C38:E38"/>
    <mergeCell ref="D64:E64"/>
    <mergeCell ref="E53:G53"/>
    <mergeCell ref="D60:E60"/>
    <mergeCell ref="A64:B64"/>
    <mergeCell ref="D63:E63"/>
    <mergeCell ref="C34:E34"/>
    <mergeCell ref="C40:E40"/>
    <mergeCell ref="D62:E62"/>
    <mergeCell ref="A65:B65"/>
    <mergeCell ref="C12:E12"/>
    <mergeCell ref="C13:E13"/>
    <mergeCell ref="C27:E27"/>
    <mergeCell ref="D59:E59"/>
    <mergeCell ref="C16:E16"/>
    <mergeCell ref="C17:E17"/>
    <mergeCell ref="B53:D53"/>
    <mergeCell ref="C14:E14"/>
    <mergeCell ref="C35:E35"/>
    <mergeCell ref="C15:E15"/>
    <mergeCell ref="A61:B61"/>
    <mergeCell ref="D65:E65"/>
    <mergeCell ref="C9:E9"/>
    <mergeCell ref="C18:E18"/>
    <mergeCell ref="C19:E19"/>
    <mergeCell ref="C26:E26"/>
    <mergeCell ref="C10:E10"/>
    <mergeCell ref="C41:E41"/>
    <mergeCell ref="D61:E61"/>
    <mergeCell ref="C11:E11"/>
    <mergeCell ref="C36:E36"/>
    <mergeCell ref="C39:E39"/>
    <mergeCell ref="E51:G51"/>
    <mergeCell ref="E52:G52"/>
    <mergeCell ref="B50:D50"/>
    <mergeCell ref="B51:D51"/>
    <mergeCell ref="B52:D52"/>
    <mergeCell ref="E50:G50"/>
    <mergeCell ref="A63:B63"/>
    <mergeCell ref="A1:I1"/>
    <mergeCell ref="A3:I3"/>
    <mergeCell ref="A5:I5"/>
    <mergeCell ref="C8:E8"/>
    <mergeCell ref="C25:E25"/>
    <mergeCell ref="A59:B59"/>
    <mergeCell ref="A60:B60"/>
    <mergeCell ref="A4:I4"/>
    <mergeCell ref="A62:B62"/>
  </mergeCells>
  <printOptions horizontalCentered="1"/>
  <pageMargins left="0.75" right="0.75" top="1" bottom="1" header="0.5" footer="0.5"/>
  <pageSetup fitToHeight="1" fitToWidth="1" horizontalDpi="600" verticalDpi="600" orientation="portrait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3"/>
  <sheetViews>
    <sheetView showGridLines="0" showZeros="0" zoomScalePageLayoutView="0" workbookViewId="0" topLeftCell="A1">
      <selection activeCell="G12" sqref="G12"/>
    </sheetView>
  </sheetViews>
  <sheetFormatPr defaultColWidth="9.140625" defaultRowHeight="12.75"/>
  <sheetData>
    <row r="2" spans="1:4" ht="12.75">
      <c r="A2" s="34" t="s">
        <v>26</v>
      </c>
      <c r="B2" s="77" t="str">
        <f>'2nd Rd Boys'!B5</f>
        <v>Darin Bloomquist</v>
      </c>
      <c r="C2" s="77"/>
      <c r="D2" s="34">
        <v>244</v>
      </c>
    </row>
    <row r="3" spans="1:4" ht="12.75">
      <c r="A3" s="35"/>
      <c r="B3" s="35"/>
      <c r="C3" s="35"/>
      <c r="D3" s="30"/>
    </row>
    <row r="4" spans="1:7" ht="12.75">
      <c r="A4" s="78" t="s">
        <v>209</v>
      </c>
      <c r="B4" s="78"/>
      <c r="C4" s="78"/>
      <c r="D4" s="31"/>
      <c r="E4" s="81" t="s">
        <v>162</v>
      </c>
      <c r="F4" s="77"/>
      <c r="G4" s="29">
        <v>242</v>
      </c>
    </row>
    <row r="5" spans="1:7" ht="12.75">
      <c r="A5" s="33"/>
      <c r="B5" s="33"/>
      <c r="C5" s="33"/>
      <c r="D5" s="31"/>
      <c r="G5" s="30"/>
    </row>
    <row r="6" spans="1:7" ht="12.75">
      <c r="A6" s="62" t="s">
        <v>27</v>
      </c>
      <c r="B6" s="77" t="str">
        <f>'2nd Rd Boys'!B8</f>
        <v>Cale Rusch</v>
      </c>
      <c r="C6" s="77"/>
      <c r="D6" s="36">
        <v>203</v>
      </c>
      <c r="G6" s="31"/>
    </row>
    <row r="7" ht="12.75">
      <c r="G7" s="31"/>
    </row>
    <row r="8" spans="5:10" ht="12.75">
      <c r="E8" s="64" t="s">
        <v>211</v>
      </c>
      <c r="F8" s="67"/>
      <c r="G8" s="31"/>
      <c r="H8" s="79" t="s">
        <v>162</v>
      </c>
      <c r="I8" s="80"/>
      <c r="J8" s="80"/>
    </row>
    <row r="9" spans="1:7" ht="12.75">
      <c r="A9" s="62" t="s">
        <v>29</v>
      </c>
      <c r="B9" s="77" t="str">
        <f>'2nd Rd Boys'!B6</f>
        <v>Robert Vater</v>
      </c>
      <c r="C9" s="77"/>
      <c r="D9" s="34">
        <v>223</v>
      </c>
      <c r="G9" s="31"/>
    </row>
    <row r="10" spans="1:9" ht="12.75">
      <c r="A10" s="35"/>
      <c r="B10" s="35"/>
      <c r="C10" s="35"/>
      <c r="D10" s="30"/>
      <c r="G10" s="31"/>
      <c r="I10" s="45" t="s">
        <v>56</v>
      </c>
    </row>
    <row r="11" spans="1:7" ht="12.75">
      <c r="A11" s="82" t="s">
        <v>210</v>
      </c>
      <c r="B11" s="78"/>
      <c r="C11" s="78"/>
      <c r="D11" s="31"/>
      <c r="E11" s="81" t="s">
        <v>92</v>
      </c>
      <c r="F11" s="77"/>
      <c r="G11" s="32">
        <v>237</v>
      </c>
    </row>
    <row r="12" spans="1:4" ht="12.75">
      <c r="A12" s="33"/>
      <c r="B12" s="33"/>
      <c r="C12" s="33"/>
      <c r="D12" s="31"/>
    </row>
    <row r="13" spans="1:4" ht="12.75">
      <c r="A13" s="62" t="s">
        <v>28</v>
      </c>
      <c r="B13" s="77" t="str">
        <f>'2nd Rd Boys'!B7</f>
        <v>Ty Peterson</v>
      </c>
      <c r="C13" s="77"/>
      <c r="D13" s="36">
        <v>257</v>
      </c>
    </row>
  </sheetData>
  <sheetProtection/>
  <mergeCells count="10">
    <mergeCell ref="B13:C13"/>
    <mergeCell ref="A4:C4"/>
    <mergeCell ref="H8:J8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3"/>
  <sheetViews>
    <sheetView showGridLines="0" showZeros="0" zoomScalePageLayoutView="0" workbookViewId="0" topLeftCell="A1">
      <selection activeCell="H9" sqref="H9"/>
    </sheetView>
  </sheetViews>
  <sheetFormatPr defaultColWidth="9.140625" defaultRowHeight="12.75"/>
  <sheetData>
    <row r="2" spans="1:4" ht="12.75">
      <c r="A2" s="34" t="s">
        <v>26</v>
      </c>
      <c r="B2" s="77" t="str">
        <f>'2nd Rd Girls'!B5</f>
        <v>McKenzie Mattice</v>
      </c>
      <c r="C2" s="77"/>
      <c r="D2" s="34">
        <v>247</v>
      </c>
    </row>
    <row r="3" spans="1:4" ht="12.75">
      <c r="A3" s="35"/>
      <c r="B3" s="35"/>
      <c r="C3" s="35"/>
      <c r="D3" s="30"/>
    </row>
    <row r="4" spans="1:7" ht="12.75">
      <c r="A4" s="78" t="s">
        <v>211</v>
      </c>
      <c r="B4" s="78"/>
      <c r="C4" s="78"/>
      <c r="D4" s="31"/>
      <c r="E4" s="81" t="s">
        <v>107</v>
      </c>
      <c r="F4" s="77"/>
      <c r="G4" s="29">
        <v>238</v>
      </c>
    </row>
    <row r="5" spans="1:7" ht="12.75">
      <c r="A5" s="33"/>
      <c r="B5" s="33"/>
      <c r="C5" s="33"/>
      <c r="D5" s="31"/>
      <c r="G5" s="30"/>
    </row>
    <row r="6" spans="1:7" ht="12.75">
      <c r="A6" s="62" t="s">
        <v>27</v>
      </c>
      <c r="B6" s="77" t="str">
        <f>'2nd Rd Girls'!B8</f>
        <v>Paige Plautz</v>
      </c>
      <c r="C6" s="77"/>
      <c r="D6" s="36">
        <v>204</v>
      </c>
      <c r="G6" s="31"/>
    </row>
    <row r="7" ht="12.75">
      <c r="G7" s="31"/>
    </row>
    <row r="8" spans="5:10" ht="12.75">
      <c r="E8" s="64" t="s">
        <v>213</v>
      </c>
      <c r="F8" s="67"/>
      <c r="G8" s="31"/>
      <c r="H8" s="79" t="s">
        <v>117</v>
      </c>
      <c r="I8" s="83"/>
      <c r="J8" s="83"/>
    </row>
    <row r="9" spans="1:7" ht="12.75">
      <c r="A9" s="62" t="s">
        <v>29</v>
      </c>
      <c r="B9" s="77" t="str">
        <f>'2nd Rd Girls'!B6</f>
        <v>Carlene Beyer</v>
      </c>
      <c r="C9" s="77"/>
      <c r="D9" s="34">
        <v>212</v>
      </c>
      <c r="G9" s="31"/>
    </row>
    <row r="10" spans="1:9" ht="12.75">
      <c r="A10" s="35"/>
      <c r="B10" s="35"/>
      <c r="C10" s="35"/>
      <c r="D10" s="30"/>
      <c r="G10" s="31"/>
      <c r="I10" s="45" t="s">
        <v>56</v>
      </c>
    </row>
    <row r="11" spans="1:7" ht="12.75">
      <c r="A11" s="82" t="s">
        <v>212</v>
      </c>
      <c r="B11" s="78"/>
      <c r="C11" s="78"/>
      <c r="D11" s="31"/>
      <c r="E11" s="81" t="s">
        <v>117</v>
      </c>
      <c r="F11" s="77"/>
      <c r="G11" s="32">
        <v>246</v>
      </c>
    </row>
    <row r="12" spans="1:4" ht="12.75">
      <c r="A12" s="33"/>
      <c r="B12" s="33"/>
      <c r="C12" s="33"/>
      <c r="D12" s="31"/>
    </row>
    <row r="13" spans="1:4" ht="12.75">
      <c r="A13" s="62" t="s">
        <v>28</v>
      </c>
      <c r="B13" s="77" t="str">
        <f>'2nd Rd Girls'!B7</f>
        <v>Brooklyn Gagnon</v>
      </c>
      <c r="C13" s="77"/>
      <c r="D13" s="36">
        <v>192</v>
      </c>
    </row>
  </sheetData>
  <sheetProtection/>
  <mergeCells count="10">
    <mergeCell ref="B13:C13"/>
    <mergeCell ref="E8:F8"/>
    <mergeCell ref="A4:C4"/>
    <mergeCell ref="H8:J8"/>
    <mergeCell ref="B2:C2"/>
    <mergeCell ref="B6:C6"/>
    <mergeCell ref="E4:F4"/>
    <mergeCell ref="E11:F11"/>
    <mergeCell ref="B9:C9"/>
    <mergeCell ref="A11:C11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41"/>
  <sheetViews>
    <sheetView showGridLines="0" showZeros="0" zoomScalePageLayoutView="0" workbookViewId="0" topLeftCell="A3">
      <selection activeCell="H9" sqref="H9"/>
    </sheetView>
  </sheetViews>
  <sheetFormatPr defaultColWidth="9.140625" defaultRowHeight="12.75"/>
  <sheetData>
    <row r="2" spans="1:4" ht="12.75">
      <c r="A2" s="34" t="s">
        <v>26</v>
      </c>
      <c r="B2" s="77" t="str">
        <f>'2nd Rd Hdcp'!B4</f>
        <v>Anthony Swanson</v>
      </c>
      <c r="C2" s="77"/>
      <c r="D2" s="34">
        <f>G18</f>
        <v>263</v>
      </c>
    </row>
    <row r="3" spans="1:4" ht="12.75">
      <c r="A3" s="35"/>
      <c r="B3" s="35"/>
      <c r="C3" s="35"/>
      <c r="D3" s="30"/>
    </row>
    <row r="4" spans="1:7" ht="12.75">
      <c r="A4" s="78" t="s">
        <v>213</v>
      </c>
      <c r="B4" s="78"/>
      <c r="C4" s="78"/>
      <c r="D4" s="31"/>
      <c r="E4" s="84" t="s">
        <v>124</v>
      </c>
      <c r="F4" s="77"/>
      <c r="G4" s="29">
        <f>G27</f>
        <v>216</v>
      </c>
    </row>
    <row r="5" spans="1:7" ht="12.75">
      <c r="A5" s="33"/>
      <c r="B5" s="33"/>
      <c r="C5" s="33"/>
      <c r="D5" s="31"/>
      <c r="G5" s="30"/>
    </row>
    <row r="6" spans="1:7" ht="12.75">
      <c r="A6" s="62" t="s">
        <v>27</v>
      </c>
      <c r="B6" s="77" t="str">
        <f>'2nd Rd Hdcp'!B7</f>
        <v>Alec Potter</v>
      </c>
      <c r="C6" s="77"/>
      <c r="D6" s="36">
        <f>G19</f>
        <v>226</v>
      </c>
      <c r="G6" s="31"/>
    </row>
    <row r="7" ht="12.75">
      <c r="G7" s="31"/>
    </row>
    <row r="8" spans="5:10" ht="12.75">
      <c r="E8" s="64" t="s">
        <v>215</v>
      </c>
      <c r="F8" s="67"/>
      <c r="G8" s="31"/>
      <c r="H8" s="79" t="s">
        <v>133</v>
      </c>
      <c r="I8" s="83"/>
      <c r="J8" s="83"/>
    </row>
    <row r="9" spans="1:11" ht="12.75">
      <c r="A9" s="62" t="s">
        <v>29</v>
      </c>
      <c r="B9" s="77" t="str">
        <f>'2nd Rd Hdcp'!B5</f>
        <v>Nathan Kitowski</v>
      </c>
      <c r="C9" s="77"/>
      <c r="D9" s="34">
        <f>G21</f>
        <v>162</v>
      </c>
      <c r="G9" s="31"/>
      <c r="J9" s="35"/>
      <c r="K9" s="33"/>
    </row>
    <row r="10" spans="1:11" ht="12.75">
      <c r="A10" s="35"/>
      <c r="B10" s="35"/>
      <c r="C10" s="35"/>
      <c r="D10" s="30"/>
      <c r="G10" s="31"/>
      <c r="I10" s="45" t="s">
        <v>56</v>
      </c>
      <c r="J10" s="33"/>
      <c r="K10" s="33"/>
    </row>
    <row r="11" spans="1:11" ht="12.75">
      <c r="A11" s="78" t="s">
        <v>214</v>
      </c>
      <c r="B11" s="78"/>
      <c r="C11" s="78"/>
      <c r="D11" s="31"/>
      <c r="E11" s="84" t="s">
        <v>133</v>
      </c>
      <c r="F11" s="77"/>
      <c r="G11" s="32">
        <f>G28</f>
        <v>251</v>
      </c>
      <c r="J11" s="33"/>
      <c r="K11" s="33"/>
    </row>
    <row r="12" spans="1:11" ht="12.75">
      <c r="A12" s="33"/>
      <c r="B12" s="33"/>
      <c r="C12" s="33"/>
      <c r="D12" s="31"/>
      <c r="J12" s="33"/>
      <c r="K12" s="33"/>
    </row>
    <row r="13" spans="1:11" ht="12.75">
      <c r="A13" s="62" t="s">
        <v>28</v>
      </c>
      <c r="B13" s="77" t="str">
        <f>'2nd Rd Hdcp'!B6</f>
        <v>Josh Opiola</v>
      </c>
      <c r="C13" s="77"/>
      <c r="D13" s="36">
        <f>G22</f>
        <v>227</v>
      </c>
      <c r="J13" s="33"/>
      <c r="K13" s="33"/>
    </row>
    <row r="14" spans="10:11" ht="12.75">
      <c r="J14" s="33"/>
      <c r="K14" s="33"/>
    </row>
    <row r="16" spans="1:10" ht="12.75">
      <c r="A16" s="85" t="s">
        <v>57</v>
      </c>
      <c r="B16" s="67"/>
      <c r="C16" s="67"/>
      <c r="D16" s="67"/>
      <c r="E16" s="67"/>
      <c r="F16" s="67"/>
      <c r="I16" s="85"/>
      <c r="J16" s="85"/>
    </row>
    <row r="18" spans="1:10" ht="12.75">
      <c r="A18" t="s">
        <v>26</v>
      </c>
      <c r="B18" s="67" t="str">
        <f>B2</f>
        <v>Anthony Swanson</v>
      </c>
      <c r="C18" s="67"/>
      <c r="D18">
        <v>227</v>
      </c>
      <c r="E18">
        <v>36</v>
      </c>
      <c r="G18">
        <f>SUM(D18:F18)</f>
        <v>263</v>
      </c>
      <c r="I18" s="67"/>
      <c r="J18" s="67"/>
    </row>
    <row r="19" spans="1:10" ht="12.75">
      <c r="A19" s="61" t="s">
        <v>27</v>
      </c>
      <c r="B19" s="67" t="str">
        <f>B6</f>
        <v>Alec Potter</v>
      </c>
      <c r="C19" s="67"/>
      <c r="D19">
        <v>177</v>
      </c>
      <c r="E19">
        <v>49</v>
      </c>
      <c r="G19">
        <f aca="true" t="shared" si="0" ref="G19:G28">SUM(D19:F19)</f>
        <v>226</v>
      </c>
      <c r="I19" s="67"/>
      <c r="J19" s="67"/>
    </row>
    <row r="21" spans="1:10" ht="12.75">
      <c r="A21" s="61" t="s">
        <v>29</v>
      </c>
      <c r="B21" s="67" t="str">
        <f>B9</f>
        <v>Nathan Kitowski</v>
      </c>
      <c r="C21" s="67"/>
      <c r="D21">
        <v>127</v>
      </c>
      <c r="E21">
        <v>35</v>
      </c>
      <c r="G21">
        <f t="shared" si="0"/>
        <v>162</v>
      </c>
      <c r="I21" s="67"/>
      <c r="J21" s="67"/>
    </row>
    <row r="22" spans="1:10" ht="12.75">
      <c r="A22" s="61" t="s">
        <v>28</v>
      </c>
      <c r="B22" s="67" t="str">
        <f>B13</f>
        <v>Josh Opiola</v>
      </c>
      <c r="C22" s="67"/>
      <c r="D22">
        <v>201</v>
      </c>
      <c r="E22">
        <v>26</v>
      </c>
      <c r="G22">
        <f t="shared" si="0"/>
        <v>227</v>
      </c>
      <c r="I22" s="67"/>
      <c r="J22" s="67"/>
    </row>
    <row r="24" spans="2:10" ht="12.75">
      <c r="B24" s="67"/>
      <c r="C24" s="67"/>
      <c r="I24" s="86"/>
      <c r="J24" s="86"/>
    </row>
    <row r="25" spans="1:10" ht="12.75">
      <c r="A25" s="85" t="s">
        <v>30</v>
      </c>
      <c r="B25" s="67"/>
      <c r="C25" s="67"/>
      <c r="D25" s="67"/>
      <c r="E25" s="67"/>
      <c r="F25" s="67"/>
      <c r="I25" s="67"/>
      <c r="J25" s="67"/>
    </row>
    <row r="26" spans="9:10" ht="12.75">
      <c r="I26" s="67"/>
      <c r="J26" s="67"/>
    </row>
    <row r="27" spans="2:10" ht="12.75">
      <c r="B27" s="67" t="str">
        <f>E4</f>
        <v>Anthony Swanson</v>
      </c>
      <c r="C27" s="67"/>
      <c r="D27">
        <v>180</v>
      </c>
      <c r="E27">
        <v>36</v>
      </c>
      <c r="G27">
        <f t="shared" si="0"/>
        <v>216</v>
      </c>
      <c r="I27" s="67"/>
      <c r="J27" s="67"/>
    </row>
    <row r="28" spans="2:10" ht="12.75">
      <c r="B28" s="67" t="str">
        <f>E11</f>
        <v>Josh Opiola</v>
      </c>
      <c r="C28" s="67"/>
      <c r="D28">
        <v>225</v>
      </c>
      <c r="E28">
        <v>26</v>
      </c>
      <c r="G28">
        <f t="shared" si="0"/>
        <v>251</v>
      </c>
      <c r="I28" s="67"/>
      <c r="J28" s="67"/>
    </row>
    <row r="32" spans="9:10" ht="12.75">
      <c r="I32" s="67"/>
      <c r="J32" s="67"/>
    </row>
    <row r="33" spans="9:10" ht="12.75">
      <c r="I33" s="67"/>
      <c r="J33" s="67"/>
    </row>
    <row r="35" spans="9:10" ht="12.75">
      <c r="I35" s="67"/>
      <c r="J35" s="67"/>
    </row>
    <row r="36" spans="9:10" ht="12.75">
      <c r="I36" s="67"/>
      <c r="J36" s="67"/>
    </row>
    <row r="40" spans="9:10" ht="12.75">
      <c r="I40" s="67"/>
      <c r="J40" s="67"/>
    </row>
    <row r="41" spans="9:10" ht="12.75">
      <c r="I41" s="67"/>
      <c r="J41" s="67"/>
    </row>
  </sheetData>
  <sheetProtection/>
  <mergeCells count="35">
    <mergeCell ref="I40:J40"/>
    <mergeCell ref="I41:J41"/>
    <mergeCell ref="I35:J35"/>
    <mergeCell ref="I36:J36"/>
    <mergeCell ref="I32:J32"/>
    <mergeCell ref="I33:J33"/>
    <mergeCell ref="I16:J16"/>
    <mergeCell ref="I18:J18"/>
    <mergeCell ref="I28:J28"/>
    <mergeCell ref="I27:J27"/>
    <mergeCell ref="I21:J21"/>
    <mergeCell ref="I22:J22"/>
    <mergeCell ref="I26:J26"/>
    <mergeCell ref="I24:J24"/>
    <mergeCell ref="B27:C27"/>
    <mergeCell ref="B28:C28"/>
    <mergeCell ref="B21:C21"/>
    <mergeCell ref="B22:C22"/>
    <mergeCell ref="I25:J25"/>
    <mergeCell ref="I19:J19"/>
    <mergeCell ref="B13:C13"/>
    <mergeCell ref="A4:C4"/>
    <mergeCell ref="B18:C18"/>
    <mergeCell ref="B19:C19"/>
    <mergeCell ref="B24:C24"/>
    <mergeCell ref="A25:F25"/>
    <mergeCell ref="A16:F16"/>
    <mergeCell ref="H8:J8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showZeros="0" zoomScalePageLayoutView="0" workbookViewId="0" topLeftCell="A1">
      <selection activeCell="J16" sqref="J16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4" width="10.28125" style="2" bestFit="1" customWidth="1"/>
    <col min="5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2" bestFit="1" customWidth="1"/>
    <col min="13" max="16384" width="9.140625" style="2" customWidth="1"/>
  </cols>
  <sheetData>
    <row r="1" spans="1:11" ht="15">
      <c r="A1" s="70" t="s">
        <v>11</v>
      </c>
      <c r="B1" s="67"/>
      <c r="D1" s="71"/>
      <c r="E1" s="67"/>
      <c r="F1" s="67"/>
      <c r="G1" s="67"/>
      <c r="H1" s="67"/>
      <c r="I1" s="67"/>
      <c r="J1" s="72"/>
      <c r="K1" s="72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47" t="s">
        <v>44</v>
      </c>
    </row>
    <row r="4" spans="1:13" ht="15">
      <c r="A4" s="9">
        <v>1</v>
      </c>
      <c r="B4" s="7" t="s">
        <v>162</v>
      </c>
      <c r="C4" s="8">
        <v>36</v>
      </c>
      <c r="D4" s="9">
        <v>190</v>
      </c>
      <c r="E4" s="9">
        <v>278</v>
      </c>
      <c r="F4" s="9">
        <v>248</v>
      </c>
      <c r="G4" s="9">
        <v>243</v>
      </c>
      <c r="H4" s="9">
        <v>202</v>
      </c>
      <c r="I4" s="9">
        <v>236</v>
      </c>
      <c r="J4" s="10">
        <f aca="true" t="shared" si="0" ref="J4:J35">SUM(D4:I4)</f>
        <v>1397</v>
      </c>
      <c r="K4" s="11">
        <f>AVERAGE(D4:I4)</f>
        <v>232.83333333333334</v>
      </c>
      <c r="L4" s="48">
        <f>MAX(D4:I4)</f>
        <v>278</v>
      </c>
      <c r="M4" s="46"/>
    </row>
    <row r="5" spans="1:12" ht="15">
      <c r="A5" s="9">
        <v>2</v>
      </c>
      <c r="B5" s="7" t="s">
        <v>74</v>
      </c>
      <c r="C5" s="8">
        <v>27</v>
      </c>
      <c r="D5" s="9">
        <v>235</v>
      </c>
      <c r="E5" s="9">
        <v>216</v>
      </c>
      <c r="F5" s="9">
        <v>220</v>
      </c>
      <c r="G5" s="9">
        <v>176</v>
      </c>
      <c r="H5" s="9">
        <v>279</v>
      </c>
      <c r="I5" s="9">
        <v>221</v>
      </c>
      <c r="J5" s="10">
        <f t="shared" si="0"/>
        <v>1347</v>
      </c>
      <c r="K5" s="11">
        <f aca="true" t="shared" si="1" ref="K5:K23">AVERAGE(D5:I5)</f>
        <v>224.5</v>
      </c>
      <c r="L5" s="48">
        <f aca="true" t="shared" si="2" ref="L5:L49">MAX(D5:I5)</f>
        <v>279</v>
      </c>
    </row>
    <row r="6" spans="1:12" ht="15">
      <c r="A6" s="9">
        <v>3</v>
      </c>
      <c r="B6" s="7" t="s">
        <v>82</v>
      </c>
      <c r="C6" s="8">
        <v>35</v>
      </c>
      <c r="D6" s="9">
        <v>180</v>
      </c>
      <c r="E6" s="9">
        <v>246</v>
      </c>
      <c r="F6" s="9">
        <v>226</v>
      </c>
      <c r="G6" s="9">
        <v>232</v>
      </c>
      <c r="H6" s="9">
        <v>258</v>
      </c>
      <c r="I6" s="9">
        <v>172</v>
      </c>
      <c r="J6" s="10">
        <f t="shared" si="0"/>
        <v>1314</v>
      </c>
      <c r="K6" s="11">
        <f t="shared" si="1"/>
        <v>219</v>
      </c>
      <c r="L6" s="48">
        <f t="shared" si="2"/>
        <v>258</v>
      </c>
    </row>
    <row r="7" spans="1:12" ht="15">
      <c r="A7" s="9">
        <v>4</v>
      </c>
      <c r="B7" s="7" t="s">
        <v>156</v>
      </c>
      <c r="C7" s="8">
        <v>31</v>
      </c>
      <c r="D7" s="9">
        <v>225</v>
      </c>
      <c r="E7" s="9">
        <v>217</v>
      </c>
      <c r="F7" s="9">
        <v>194</v>
      </c>
      <c r="G7" s="9">
        <v>212</v>
      </c>
      <c r="H7" s="9">
        <v>226</v>
      </c>
      <c r="I7" s="9">
        <v>236</v>
      </c>
      <c r="J7" s="10">
        <f t="shared" si="0"/>
        <v>1310</v>
      </c>
      <c r="K7" s="11">
        <f t="shared" si="1"/>
        <v>218.33333333333334</v>
      </c>
      <c r="L7" s="48">
        <f t="shared" si="2"/>
        <v>236</v>
      </c>
    </row>
    <row r="8" spans="1:12" ht="15">
      <c r="A8" s="9">
        <v>5</v>
      </c>
      <c r="B8" s="7" t="s">
        <v>93</v>
      </c>
      <c r="C8" s="8">
        <v>49</v>
      </c>
      <c r="D8" s="9">
        <v>191</v>
      </c>
      <c r="E8" s="9">
        <v>183</v>
      </c>
      <c r="F8" s="9">
        <v>203</v>
      </c>
      <c r="G8" s="9">
        <v>245</v>
      </c>
      <c r="H8" s="9">
        <v>237</v>
      </c>
      <c r="I8" s="9">
        <v>244</v>
      </c>
      <c r="J8" s="10">
        <f t="shared" si="0"/>
        <v>1303</v>
      </c>
      <c r="K8" s="11">
        <f t="shared" si="1"/>
        <v>217.16666666666666</v>
      </c>
      <c r="L8" s="48">
        <f t="shared" si="2"/>
        <v>245</v>
      </c>
    </row>
    <row r="9" spans="1:12" ht="15">
      <c r="A9" s="9">
        <v>6</v>
      </c>
      <c r="B9" s="7" t="s">
        <v>92</v>
      </c>
      <c r="C9" s="8">
        <v>49</v>
      </c>
      <c r="D9" s="9">
        <v>174</v>
      </c>
      <c r="E9" s="9">
        <v>199</v>
      </c>
      <c r="F9" s="9">
        <v>238</v>
      </c>
      <c r="G9" s="9">
        <v>225</v>
      </c>
      <c r="H9" s="9">
        <v>240</v>
      </c>
      <c r="I9" s="9">
        <v>195</v>
      </c>
      <c r="J9" s="10">
        <f t="shared" si="0"/>
        <v>1271</v>
      </c>
      <c r="K9" s="11">
        <f t="shared" si="1"/>
        <v>211.83333333333334</v>
      </c>
      <c r="L9" s="48">
        <f t="shared" si="2"/>
        <v>240</v>
      </c>
    </row>
    <row r="10" spans="1:12" ht="15">
      <c r="A10" s="9">
        <v>7</v>
      </c>
      <c r="B10" s="7" t="s">
        <v>75</v>
      </c>
      <c r="C10" s="8">
        <v>29</v>
      </c>
      <c r="D10" s="9">
        <v>197</v>
      </c>
      <c r="E10" s="9">
        <v>188</v>
      </c>
      <c r="F10" s="9">
        <v>238</v>
      </c>
      <c r="G10" s="9">
        <v>182</v>
      </c>
      <c r="H10" s="9">
        <v>222</v>
      </c>
      <c r="I10" s="9">
        <v>237</v>
      </c>
      <c r="J10" s="10">
        <f t="shared" si="0"/>
        <v>1264</v>
      </c>
      <c r="K10" s="11">
        <f t="shared" si="1"/>
        <v>210.66666666666666</v>
      </c>
      <c r="L10" s="48">
        <f t="shared" si="2"/>
        <v>238</v>
      </c>
    </row>
    <row r="11" spans="1:12" ht="15">
      <c r="A11" s="9">
        <v>8</v>
      </c>
      <c r="B11" s="7" t="s">
        <v>84</v>
      </c>
      <c r="C11" s="8">
        <v>37</v>
      </c>
      <c r="D11" s="9">
        <v>202</v>
      </c>
      <c r="E11" s="9">
        <v>212</v>
      </c>
      <c r="F11" s="9">
        <v>191</v>
      </c>
      <c r="G11" s="9">
        <v>214</v>
      </c>
      <c r="H11" s="9">
        <v>232</v>
      </c>
      <c r="I11" s="9">
        <v>212</v>
      </c>
      <c r="J11" s="10">
        <f t="shared" si="0"/>
        <v>1263</v>
      </c>
      <c r="K11" s="11">
        <f t="shared" si="1"/>
        <v>210.5</v>
      </c>
      <c r="L11" s="48">
        <f t="shared" si="2"/>
        <v>232</v>
      </c>
    </row>
    <row r="12" spans="1:12" ht="15">
      <c r="A12" s="9">
        <v>9</v>
      </c>
      <c r="B12" s="7" t="s">
        <v>160</v>
      </c>
      <c r="C12" s="8">
        <v>32</v>
      </c>
      <c r="D12" s="9">
        <v>156</v>
      </c>
      <c r="E12" s="9">
        <v>233</v>
      </c>
      <c r="F12" s="9">
        <v>196</v>
      </c>
      <c r="G12" s="9">
        <v>188</v>
      </c>
      <c r="H12" s="9">
        <v>227</v>
      </c>
      <c r="I12" s="9">
        <v>257</v>
      </c>
      <c r="J12" s="10">
        <f t="shared" si="0"/>
        <v>1257</v>
      </c>
      <c r="K12" s="11">
        <f t="shared" si="1"/>
        <v>209.5</v>
      </c>
      <c r="L12" s="48">
        <f t="shared" si="2"/>
        <v>257</v>
      </c>
    </row>
    <row r="13" spans="1:12" ht="15">
      <c r="A13" s="9">
        <v>10</v>
      </c>
      <c r="B13" s="7" t="s">
        <v>98</v>
      </c>
      <c r="C13" s="8">
        <v>57</v>
      </c>
      <c r="D13" s="9">
        <v>161</v>
      </c>
      <c r="E13" s="9">
        <v>214</v>
      </c>
      <c r="F13" s="9">
        <v>265</v>
      </c>
      <c r="G13" s="9">
        <v>194</v>
      </c>
      <c r="H13" s="9">
        <v>223</v>
      </c>
      <c r="I13" s="9">
        <v>194</v>
      </c>
      <c r="J13" s="10">
        <f t="shared" si="0"/>
        <v>1251</v>
      </c>
      <c r="K13" s="11">
        <f t="shared" si="1"/>
        <v>208.5</v>
      </c>
      <c r="L13" s="48">
        <f t="shared" si="2"/>
        <v>265</v>
      </c>
    </row>
    <row r="14" spans="1:12" ht="15">
      <c r="A14" s="9">
        <v>11</v>
      </c>
      <c r="B14" s="7" t="s">
        <v>86</v>
      </c>
      <c r="C14" s="8">
        <v>39</v>
      </c>
      <c r="D14" s="9">
        <v>254</v>
      </c>
      <c r="E14" s="9">
        <v>197</v>
      </c>
      <c r="F14" s="9">
        <v>227</v>
      </c>
      <c r="G14" s="9">
        <v>204</v>
      </c>
      <c r="H14" s="9">
        <v>177</v>
      </c>
      <c r="I14" s="9">
        <v>185</v>
      </c>
      <c r="J14" s="10">
        <f t="shared" si="0"/>
        <v>1244</v>
      </c>
      <c r="K14" s="11">
        <f t="shared" si="1"/>
        <v>207.33333333333334</v>
      </c>
      <c r="L14" s="48">
        <f t="shared" si="2"/>
        <v>254</v>
      </c>
    </row>
    <row r="15" spans="1:12" ht="15">
      <c r="A15" s="9">
        <v>12</v>
      </c>
      <c r="B15" s="7" t="s">
        <v>88</v>
      </c>
      <c r="C15" s="8">
        <v>44</v>
      </c>
      <c r="D15" s="9">
        <v>176</v>
      </c>
      <c r="E15" s="9">
        <v>222</v>
      </c>
      <c r="F15" s="9">
        <v>235</v>
      </c>
      <c r="G15" s="9">
        <v>225</v>
      </c>
      <c r="H15" s="9">
        <v>184</v>
      </c>
      <c r="I15" s="9">
        <v>195</v>
      </c>
      <c r="J15" s="10">
        <f t="shared" si="0"/>
        <v>1237</v>
      </c>
      <c r="K15" s="11">
        <f t="shared" si="1"/>
        <v>206.16666666666666</v>
      </c>
      <c r="L15" s="48">
        <f t="shared" si="2"/>
        <v>235</v>
      </c>
    </row>
    <row r="16" spans="1:13" ht="15">
      <c r="A16" s="9">
        <v>13</v>
      </c>
      <c r="B16" s="7" t="s">
        <v>95</v>
      </c>
      <c r="C16" s="8">
        <v>53</v>
      </c>
      <c r="D16" s="9">
        <v>162</v>
      </c>
      <c r="E16" s="9">
        <v>258</v>
      </c>
      <c r="F16" s="9">
        <v>201</v>
      </c>
      <c r="G16" s="9">
        <v>213</v>
      </c>
      <c r="H16" s="9">
        <v>187</v>
      </c>
      <c r="I16" s="9">
        <v>210</v>
      </c>
      <c r="J16" s="10">
        <f t="shared" si="0"/>
        <v>1231</v>
      </c>
      <c r="K16" s="11">
        <f t="shared" si="1"/>
        <v>205.16666666666666</v>
      </c>
      <c r="L16" s="48">
        <f t="shared" si="2"/>
        <v>258</v>
      </c>
      <c r="M16" s="46"/>
    </row>
    <row r="17" spans="1:12" ht="15">
      <c r="A17" s="9">
        <v>14</v>
      </c>
      <c r="B17" s="7" t="s">
        <v>69</v>
      </c>
      <c r="C17" s="8">
        <v>25</v>
      </c>
      <c r="D17" s="9">
        <v>207</v>
      </c>
      <c r="E17" s="9">
        <v>180</v>
      </c>
      <c r="F17" s="9">
        <v>180</v>
      </c>
      <c r="G17" s="9">
        <v>214</v>
      </c>
      <c r="H17" s="9">
        <v>248</v>
      </c>
      <c r="I17" s="9">
        <v>200</v>
      </c>
      <c r="J17" s="10">
        <f t="shared" si="0"/>
        <v>1229</v>
      </c>
      <c r="K17" s="11">
        <f t="shared" si="1"/>
        <v>204.83333333333334</v>
      </c>
      <c r="L17" s="48">
        <f t="shared" si="2"/>
        <v>248</v>
      </c>
    </row>
    <row r="18" spans="1:12" ht="15">
      <c r="A18" s="9">
        <v>15</v>
      </c>
      <c r="B18" s="7" t="s">
        <v>99</v>
      </c>
      <c r="C18" s="8">
        <v>58</v>
      </c>
      <c r="D18" s="9">
        <v>175</v>
      </c>
      <c r="E18" s="9">
        <v>255</v>
      </c>
      <c r="F18" s="9">
        <v>213</v>
      </c>
      <c r="G18" s="9">
        <v>175</v>
      </c>
      <c r="H18" s="9">
        <v>173</v>
      </c>
      <c r="I18" s="9">
        <v>233</v>
      </c>
      <c r="J18" s="10">
        <f t="shared" si="0"/>
        <v>1224</v>
      </c>
      <c r="K18" s="11">
        <f t="shared" si="1"/>
        <v>204</v>
      </c>
      <c r="L18" s="48">
        <f t="shared" si="2"/>
        <v>255</v>
      </c>
    </row>
    <row r="19" spans="1:12" ht="15">
      <c r="A19" s="9">
        <v>16</v>
      </c>
      <c r="B19" s="7" t="s">
        <v>81</v>
      </c>
      <c r="C19" s="8">
        <v>34</v>
      </c>
      <c r="D19" s="9">
        <v>187</v>
      </c>
      <c r="E19" s="9">
        <v>222</v>
      </c>
      <c r="F19" s="9">
        <v>201</v>
      </c>
      <c r="G19" s="9">
        <v>182</v>
      </c>
      <c r="H19" s="9">
        <v>213</v>
      </c>
      <c r="I19" s="9">
        <v>212</v>
      </c>
      <c r="J19" s="10">
        <f t="shared" si="0"/>
        <v>1217</v>
      </c>
      <c r="K19" s="11">
        <f t="shared" si="1"/>
        <v>202.83333333333334</v>
      </c>
      <c r="L19" s="48">
        <f t="shared" si="2"/>
        <v>222</v>
      </c>
    </row>
    <row r="20" spans="1:12" ht="15">
      <c r="A20" s="9">
        <v>17</v>
      </c>
      <c r="B20" s="7" t="s">
        <v>157</v>
      </c>
      <c r="C20" s="8">
        <v>41</v>
      </c>
      <c r="D20" s="9">
        <v>181</v>
      </c>
      <c r="E20" s="9">
        <v>204</v>
      </c>
      <c r="F20" s="9">
        <v>205</v>
      </c>
      <c r="G20" s="9">
        <v>193</v>
      </c>
      <c r="H20" s="9">
        <v>233</v>
      </c>
      <c r="I20" s="9">
        <v>200</v>
      </c>
      <c r="J20" s="10">
        <f t="shared" si="0"/>
        <v>1216</v>
      </c>
      <c r="K20" s="11">
        <f t="shared" si="1"/>
        <v>202.66666666666666</v>
      </c>
      <c r="L20" s="48">
        <f t="shared" si="2"/>
        <v>233</v>
      </c>
    </row>
    <row r="21" spans="1:12" ht="15">
      <c r="A21" s="9">
        <v>18</v>
      </c>
      <c r="B21" s="7" t="s">
        <v>68</v>
      </c>
      <c r="C21" s="8">
        <v>24</v>
      </c>
      <c r="D21" s="9">
        <v>165</v>
      </c>
      <c r="E21" s="9">
        <v>221</v>
      </c>
      <c r="F21" s="9">
        <v>190</v>
      </c>
      <c r="G21" s="9">
        <v>205</v>
      </c>
      <c r="H21" s="9">
        <v>199</v>
      </c>
      <c r="I21" s="9">
        <v>233</v>
      </c>
      <c r="J21" s="10">
        <f t="shared" si="0"/>
        <v>1213</v>
      </c>
      <c r="K21" s="11">
        <f t="shared" si="1"/>
        <v>202.16666666666666</v>
      </c>
      <c r="L21" s="48">
        <f t="shared" si="2"/>
        <v>233</v>
      </c>
    </row>
    <row r="22" spans="1:12" ht="15">
      <c r="A22" s="9">
        <v>19</v>
      </c>
      <c r="B22" s="7" t="s">
        <v>62</v>
      </c>
      <c r="C22" s="8">
        <v>22</v>
      </c>
      <c r="D22" s="9">
        <v>208</v>
      </c>
      <c r="E22" s="9">
        <v>223</v>
      </c>
      <c r="F22" s="9">
        <v>180</v>
      </c>
      <c r="G22" s="9">
        <v>181</v>
      </c>
      <c r="H22" s="9">
        <v>187</v>
      </c>
      <c r="I22" s="9">
        <v>226</v>
      </c>
      <c r="J22" s="10">
        <f t="shared" si="0"/>
        <v>1205</v>
      </c>
      <c r="K22" s="11">
        <f t="shared" si="1"/>
        <v>200.83333333333334</v>
      </c>
      <c r="L22" s="48">
        <f t="shared" si="2"/>
        <v>226</v>
      </c>
    </row>
    <row r="23" spans="1:12" ht="15">
      <c r="A23" s="9">
        <v>20</v>
      </c>
      <c r="B23" s="7" t="s">
        <v>87</v>
      </c>
      <c r="C23" s="8">
        <v>41</v>
      </c>
      <c r="D23" s="9">
        <v>214</v>
      </c>
      <c r="E23" s="9">
        <v>215</v>
      </c>
      <c r="F23" s="9">
        <v>236</v>
      </c>
      <c r="G23" s="9">
        <v>137</v>
      </c>
      <c r="H23" s="9">
        <v>179</v>
      </c>
      <c r="I23" s="9">
        <v>222</v>
      </c>
      <c r="J23" s="10">
        <f t="shared" si="0"/>
        <v>1203</v>
      </c>
      <c r="K23" s="11">
        <f t="shared" si="1"/>
        <v>200.5</v>
      </c>
      <c r="L23" s="48">
        <f t="shared" si="2"/>
        <v>236</v>
      </c>
    </row>
    <row r="24" spans="1:12" ht="15">
      <c r="A24" s="9">
        <v>21</v>
      </c>
      <c r="B24" s="7" t="s">
        <v>97</v>
      </c>
      <c r="C24" s="8">
        <v>55</v>
      </c>
      <c r="D24" s="9">
        <v>166</v>
      </c>
      <c r="E24" s="9">
        <v>175</v>
      </c>
      <c r="F24" s="9">
        <v>206</v>
      </c>
      <c r="G24" s="9">
        <v>227</v>
      </c>
      <c r="H24" s="9">
        <v>187</v>
      </c>
      <c r="I24" s="9">
        <v>231</v>
      </c>
      <c r="J24" s="10">
        <f t="shared" si="0"/>
        <v>1192</v>
      </c>
      <c r="K24" s="11">
        <f>AVERAGE(D24:I24)</f>
        <v>198.66666666666666</v>
      </c>
      <c r="L24" s="48">
        <f t="shared" si="2"/>
        <v>231</v>
      </c>
    </row>
    <row r="25" spans="1:12" ht="15">
      <c r="A25" s="9">
        <v>22</v>
      </c>
      <c r="B25" s="7" t="s">
        <v>91</v>
      </c>
      <c r="C25" s="8">
        <v>47</v>
      </c>
      <c r="D25" s="9">
        <v>236</v>
      </c>
      <c r="E25" s="9">
        <v>149</v>
      </c>
      <c r="F25" s="9">
        <v>173</v>
      </c>
      <c r="G25" s="9">
        <v>240</v>
      </c>
      <c r="H25" s="9">
        <v>212</v>
      </c>
      <c r="I25" s="9">
        <v>172</v>
      </c>
      <c r="J25" s="10">
        <f t="shared" si="0"/>
        <v>1182</v>
      </c>
      <c r="K25" s="11">
        <f>AVERAGE(D25:I25)</f>
        <v>197</v>
      </c>
      <c r="L25" s="48">
        <f t="shared" si="2"/>
        <v>240</v>
      </c>
    </row>
    <row r="26" spans="1:12" ht="15">
      <c r="A26" s="9">
        <v>23</v>
      </c>
      <c r="B26" s="7" t="s">
        <v>76</v>
      </c>
      <c r="C26" s="8">
        <v>29</v>
      </c>
      <c r="D26" s="9">
        <v>214</v>
      </c>
      <c r="E26" s="9">
        <v>176</v>
      </c>
      <c r="F26" s="9">
        <v>212</v>
      </c>
      <c r="G26" s="9">
        <v>160</v>
      </c>
      <c r="H26" s="9">
        <v>224</v>
      </c>
      <c r="I26" s="9">
        <v>177</v>
      </c>
      <c r="J26" s="10">
        <f t="shared" si="0"/>
        <v>1163</v>
      </c>
      <c r="K26" s="11">
        <f aca="true" t="shared" si="3" ref="K26:K41">AVERAGE(D26:I26)</f>
        <v>193.83333333333334</v>
      </c>
      <c r="L26" s="48">
        <f t="shared" si="2"/>
        <v>224</v>
      </c>
    </row>
    <row r="27" spans="1:12" ht="15">
      <c r="A27" s="9">
        <v>24</v>
      </c>
      <c r="B27" s="7" t="s">
        <v>73</v>
      </c>
      <c r="C27" s="8">
        <v>28</v>
      </c>
      <c r="D27" s="9">
        <v>188</v>
      </c>
      <c r="E27" s="9">
        <v>198</v>
      </c>
      <c r="F27" s="9">
        <v>197</v>
      </c>
      <c r="G27" s="9">
        <v>223</v>
      </c>
      <c r="H27" s="9">
        <v>184</v>
      </c>
      <c r="I27" s="9">
        <v>171</v>
      </c>
      <c r="J27" s="10">
        <f t="shared" si="0"/>
        <v>1161</v>
      </c>
      <c r="K27" s="11">
        <f t="shared" si="3"/>
        <v>193.5</v>
      </c>
      <c r="L27" s="48">
        <f t="shared" si="2"/>
        <v>223</v>
      </c>
    </row>
    <row r="28" spans="1:12" ht="15">
      <c r="A28" s="9">
        <v>25</v>
      </c>
      <c r="B28" s="7" t="s">
        <v>77</v>
      </c>
      <c r="C28" s="8">
        <v>30</v>
      </c>
      <c r="D28" s="9">
        <v>161</v>
      </c>
      <c r="E28" s="9">
        <v>145</v>
      </c>
      <c r="F28" s="9">
        <v>159</v>
      </c>
      <c r="G28" s="9">
        <v>243</v>
      </c>
      <c r="H28" s="9">
        <v>213</v>
      </c>
      <c r="I28" s="9">
        <v>222</v>
      </c>
      <c r="J28" s="10">
        <f t="shared" si="0"/>
        <v>1143</v>
      </c>
      <c r="K28" s="11">
        <f t="shared" si="3"/>
        <v>190.5</v>
      </c>
      <c r="L28" s="48">
        <f t="shared" si="2"/>
        <v>243</v>
      </c>
    </row>
    <row r="29" spans="1:12" ht="15">
      <c r="A29" s="9">
        <v>26</v>
      </c>
      <c r="B29" s="7" t="s">
        <v>96</v>
      </c>
      <c r="C29" s="8">
        <v>54</v>
      </c>
      <c r="D29" s="9">
        <v>166</v>
      </c>
      <c r="E29" s="9">
        <v>166</v>
      </c>
      <c r="F29" s="9">
        <v>213</v>
      </c>
      <c r="G29" s="9">
        <v>182</v>
      </c>
      <c r="H29" s="9">
        <v>228</v>
      </c>
      <c r="I29" s="9">
        <v>188</v>
      </c>
      <c r="J29" s="10">
        <f t="shared" si="0"/>
        <v>1143</v>
      </c>
      <c r="K29" s="11">
        <f t="shared" si="3"/>
        <v>190.5</v>
      </c>
      <c r="L29" s="48">
        <f t="shared" si="2"/>
        <v>228</v>
      </c>
    </row>
    <row r="30" spans="1:12" ht="15">
      <c r="A30" s="9">
        <v>27</v>
      </c>
      <c r="B30" s="7" t="s">
        <v>94</v>
      </c>
      <c r="C30" s="8">
        <v>52</v>
      </c>
      <c r="D30" s="9">
        <v>181</v>
      </c>
      <c r="E30" s="9">
        <v>211</v>
      </c>
      <c r="F30" s="9">
        <v>178</v>
      </c>
      <c r="G30" s="9">
        <v>154</v>
      </c>
      <c r="H30" s="9">
        <v>191</v>
      </c>
      <c r="I30" s="9">
        <v>220</v>
      </c>
      <c r="J30" s="10">
        <f t="shared" si="0"/>
        <v>1135</v>
      </c>
      <c r="K30" s="11">
        <f t="shared" si="3"/>
        <v>189.16666666666666</v>
      </c>
      <c r="L30" s="48">
        <f t="shared" si="2"/>
        <v>220</v>
      </c>
    </row>
    <row r="31" spans="1:12" ht="15">
      <c r="A31" s="9">
        <v>28</v>
      </c>
      <c r="B31" s="7" t="s">
        <v>89</v>
      </c>
      <c r="C31" s="8">
        <v>45</v>
      </c>
      <c r="D31" s="9">
        <v>176</v>
      </c>
      <c r="E31" s="9">
        <v>159</v>
      </c>
      <c r="F31" s="9">
        <v>162</v>
      </c>
      <c r="G31" s="9">
        <v>224</v>
      </c>
      <c r="H31" s="9">
        <v>205</v>
      </c>
      <c r="I31" s="9">
        <v>194</v>
      </c>
      <c r="J31" s="10">
        <f t="shared" si="0"/>
        <v>1120</v>
      </c>
      <c r="K31" s="11">
        <f t="shared" si="3"/>
        <v>186.66666666666666</v>
      </c>
      <c r="L31" s="48">
        <f t="shared" si="2"/>
        <v>224</v>
      </c>
    </row>
    <row r="32" spans="1:12" ht="15">
      <c r="A32" s="9">
        <v>29</v>
      </c>
      <c r="B32" s="7" t="s">
        <v>83</v>
      </c>
      <c r="C32" s="8">
        <v>36</v>
      </c>
      <c r="D32" s="9">
        <v>151</v>
      </c>
      <c r="E32" s="9">
        <v>219</v>
      </c>
      <c r="F32" s="9">
        <v>195</v>
      </c>
      <c r="G32" s="9">
        <v>206</v>
      </c>
      <c r="H32" s="9">
        <v>160</v>
      </c>
      <c r="I32" s="9">
        <v>187</v>
      </c>
      <c r="J32" s="10">
        <f t="shared" si="0"/>
        <v>1118</v>
      </c>
      <c r="K32" s="11">
        <f t="shared" si="3"/>
        <v>186.33333333333334</v>
      </c>
      <c r="L32" s="48">
        <f t="shared" si="2"/>
        <v>219</v>
      </c>
    </row>
    <row r="33" spans="1:12" ht="15">
      <c r="A33" s="9">
        <v>30</v>
      </c>
      <c r="B33" s="7" t="s">
        <v>67</v>
      </c>
      <c r="C33" s="8">
        <v>24</v>
      </c>
      <c r="D33" s="9">
        <v>174</v>
      </c>
      <c r="E33" s="9">
        <v>175</v>
      </c>
      <c r="F33" s="9">
        <v>175</v>
      </c>
      <c r="G33" s="9">
        <v>197</v>
      </c>
      <c r="H33" s="9">
        <v>203</v>
      </c>
      <c r="I33" s="9">
        <v>189</v>
      </c>
      <c r="J33" s="10">
        <f t="shared" si="0"/>
        <v>1113</v>
      </c>
      <c r="K33" s="11">
        <f t="shared" si="3"/>
        <v>185.5</v>
      </c>
      <c r="L33" s="48">
        <f t="shared" si="2"/>
        <v>203</v>
      </c>
    </row>
    <row r="34" spans="1:12" ht="15">
      <c r="A34" s="9">
        <v>31</v>
      </c>
      <c r="B34" s="7" t="s">
        <v>85</v>
      </c>
      <c r="C34" s="8">
        <v>37</v>
      </c>
      <c r="D34" s="9">
        <v>172</v>
      </c>
      <c r="E34" s="9">
        <v>197</v>
      </c>
      <c r="F34" s="9">
        <v>184</v>
      </c>
      <c r="G34" s="9">
        <v>196</v>
      </c>
      <c r="H34" s="9">
        <v>168</v>
      </c>
      <c r="I34" s="9">
        <v>195</v>
      </c>
      <c r="J34" s="10">
        <f t="shared" si="0"/>
        <v>1112</v>
      </c>
      <c r="K34" s="11">
        <f t="shared" si="3"/>
        <v>185.33333333333334</v>
      </c>
      <c r="L34" s="48">
        <f t="shared" si="2"/>
        <v>197</v>
      </c>
    </row>
    <row r="35" spans="1:12" ht="15">
      <c r="A35" s="9">
        <v>32</v>
      </c>
      <c r="B35" s="7" t="s">
        <v>72</v>
      </c>
      <c r="C35" s="8">
        <v>27</v>
      </c>
      <c r="D35" s="9">
        <v>153</v>
      </c>
      <c r="E35" s="9">
        <v>139</v>
      </c>
      <c r="F35" s="9">
        <v>207</v>
      </c>
      <c r="G35" s="9">
        <v>196</v>
      </c>
      <c r="H35" s="9">
        <v>201</v>
      </c>
      <c r="I35" s="9">
        <v>210</v>
      </c>
      <c r="J35" s="10">
        <f t="shared" si="0"/>
        <v>1106</v>
      </c>
      <c r="K35" s="11">
        <f t="shared" si="3"/>
        <v>184.33333333333334</v>
      </c>
      <c r="L35" s="48">
        <f t="shared" si="2"/>
        <v>210</v>
      </c>
    </row>
    <row r="36" spans="1:12" ht="15">
      <c r="A36" s="9">
        <v>33</v>
      </c>
      <c r="B36" s="7" t="s">
        <v>64</v>
      </c>
      <c r="C36" s="8">
        <v>22</v>
      </c>
      <c r="D36" s="9">
        <v>191</v>
      </c>
      <c r="E36" s="9">
        <v>230</v>
      </c>
      <c r="F36" s="9">
        <v>167</v>
      </c>
      <c r="G36" s="9">
        <v>170</v>
      </c>
      <c r="H36" s="9">
        <v>158</v>
      </c>
      <c r="I36" s="9">
        <v>179</v>
      </c>
      <c r="J36" s="10">
        <f aca="true" t="shared" si="4" ref="J36:J67">SUM(D36:I36)</f>
        <v>1095</v>
      </c>
      <c r="K36" s="11">
        <f t="shared" si="3"/>
        <v>182.5</v>
      </c>
      <c r="L36" s="48">
        <f t="shared" si="2"/>
        <v>230</v>
      </c>
    </row>
    <row r="37" spans="1:12" ht="15">
      <c r="A37" s="9">
        <v>34</v>
      </c>
      <c r="B37" s="7" t="s">
        <v>71</v>
      </c>
      <c r="C37" s="8">
        <v>26</v>
      </c>
      <c r="D37" s="9">
        <v>161</v>
      </c>
      <c r="E37" s="9">
        <v>161</v>
      </c>
      <c r="F37" s="9">
        <v>206</v>
      </c>
      <c r="G37" s="9">
        <v>169</v>
      </c>
      <c r="H37" s="9">
        <v>203</v>
      </c>
      <c r="I37" s="9">
        <v>193</v>
      </c>
      <c r="J37" s="10">
        <f t="shared" si="4"/>
        <v>1093</v>
      </c>
      <c r="K37" s="11">
        <f t="shared" si="3"/>
        <v>182.16666666666666</v>
      </c>
      <c r="L37" s="48">
        <f t="shared" si="2"/>
        <v>206</v>
      </c>
    </row>
    <row r="38" spans="1:12" ht="15">
      <c r="A38" s="9">
        <v>35</v>
      </c>
      <c r="B38" s="7" t="s">
        <v>79</v>
      </c>
      <c r="C38" s="8">
        <v>32</v>
      </c>
      <c r="D38" s="9">
        <v>158</v>
      </c>
      <c r="E38" s="9">
        <v>158</v>
      </c>
      <c r="F38" s="9">
        <v>215</v>
      </c>
      <c r="G38" s="9">
        <v>162</v>
      </c>
      <c r="H38" s="9">
        <v>203</v>
      </c>
      <c r="I38" s="9">
        <v>191</v>
      </c>
      <c r="J38" s="10">
        <f t="shared" si="4"/>
        <v>1087</v>
      </c>
      <c r="K38" s="11">
        <f t="shared" si="3"/>
        <v>181.16666666666666</v>
      </c>
      <c r="L38" s="48">
        <f t="shared" si="2"/>
        <v>215</v>
      </c>
    </row>
    <row r="39" spans="1:12" ht="15">
      <c r="A39" s="9">
        <v>36</v>
      </c>
      <c r="B39" s="7" t="s">
        <v>65</v>
      </c>
      <c r="C39" s="8">
        <v>23</v>
      </c>
      <c r="D39" s="9">
        <v>126</v>
      </c>
      <c r="E39" s="9">
        <v>178</v>
      </c>
      <c r="F39" s="9">
        <v>190</v>
      </c>
      <c r="G39" s="9">
        <v>166</v>
      </c>
      <c r="H39" s="9">
        <v>180</v>
      </c>
      <c r="I39" s="9">
        <v>246</v>
      </c>
      <c r="J39" s="10">
        <f t="shared" si="4"/>
        <v>1086</v>
      </c>
      <c r="K39" s="11">
        <f t="shared" si="3"/>
        <v>181</v>
      </c>
      <c r="L39" s="48">
        <f t="shared" si="2"/>
        <v>246</v>
      </c>
    </row>
    <row r="40" spans="1:12" ht="15">
      <c r="A40" s="9">
        <v>37</v>
      </c>
      <c r="B40" s="7" t="s">
        <v>66</v>
      </c>
      <c r="C40" s="8">
        <v>23</v>
      </c>
      <c r="D40" s="9">
        <v>162</v>
      </c>
      <c r="E40" s="9">
        <v>182</v>
      </c>
      <c r="F40" s="9">
        <v>164</v>
      </c>
      <c r="G40" s="9">
        <v>165</v>
      </c>
      <c r="H40" s="9">
        <v>222</v>
      </c>
      <c r="I40" s="9">
        <v>179</v>
      </c>
      <c r="J40" s="10">
        <f t="shared" si="4"/>
        <v>1074</v>
      </c>
      <c r="K40" s="11">
        <f t="shared" si="3"/>
        <v>179</v>
      </c>
      <c r="L40" s="48">
        <f t="shared" si="2"/>
        <v>222</v>
      </c>
    </row>
    <row r="41" spans="1:12" ht="15">
      <c r="A41" s="9">
        <v>38</v>
      </c>
      <c r="B41" s="7" t="s">
        <v>100</v>
      </c>
      <c r="C41" s="8">
        <v>60</v>
      </c>
      <c r="D41" s="9">
        <v>184</v>
      </c>
      <c r="E41" s="9">
        <v>171</v>
      </c>
      <c r="F41" s="9">
        <v>165</v>
      </c>
      <c r="G41" s="9">
        <v>196</v>
      </c>
      <c r="H41" s="9">
        <v>171</v>
      </c>
      <c r="I41" s="9">
        <v>176</v>
      </c>
      <c r="J41" s="10">
        <f t="shared" si="4"/>
        <v>1063</v>
      </c>
      <c r="K41" s="11">
        <f t="shared" si="3"/>
        <v>177.16666666666666</v>
      </c>
      <c r="L41" s="48">
        <f t="shared" si="2"/>
        <v>196</v>
      </c>
    </row>
    <row r="42" spans="1:12" ht="15">
      <c r="A42" s="9">
        <v>39</v>
      </c>
      <c r="B42" s="7" t="s">
        <v>70</v>
      </c>
      <c r="C42" s="8">
        <v>26</v>
      </c>
      <c r="D42" s="9">
        <v>156</v>
      </c>
      <c r="E42" s="9">
        <v>192</v>
      </c>
      <c r="F42" s="9">
        <v>173</v>
      </c>
      <c r="G42" s="9">
        <v>192</v>
      </c>
      <c r="H42" s="9">
        <v>185</v>
      </c>
      <c r="I42" s="9">
        <v>160</v>
      </c>
      <c r="J42" s="10">
        <f t="shared" si="4"/>
        <v>1058</v>
      </c>
      <c r="K42" s="11">
        <f aca="true" t="shared" si="5" ref="K42:K49">AVERAGE(D42:I42)</f>
        <v>176.33333333333334</v>
      </c>
      <c r="L42" s="48">
        <f t="shared" si="2"/>
        <v>192</v>
      </c>
    </row>
    <row r="43" spans="1:12" ht="15">
      <c r="A43" s="9">
        <v>40</v>
      </c>
      <c r="B43" s="7" t="s">
        <v>164</v>
      </c>
      <c r="C43" s="8">
        <v>50</v>
      </c>
      <c r="D43" s="9">
        <v>175</v>
      </c>
      <c r="E43" s="9">
        <v>187</v>
      </c>
      <c r="F43" s="9">
        <v>179</v>
      </c>
      <c r="G43" s="9">
        <v>178</v>
      </c>
      <c r="H43" s="9">
        <v>153</v>
      </c>
      <c r="I43" s="9">
        <v>174</v>
      </c>
      <c r="J43" s="10">
        <f t="shared" si="4"/>
        <v>1046</v>
      </c>
      <c r="K43" s="11">
        <f t="shared" si="5"/>
        <v>174.33333333333334</v>
      </c>
      <c r="L43" s="48">
        <f t="shared" si="2"/>
        <v>187</v>
      </c>
    </row>
    <row r="44" spans="1:12" ht="15">
      <c r="A44" s="9">
        <v>41</v>
      </c>
      <c r="B44" s="7" t="s">
        <v>90</v>
      </c>
      <c r="C44" s="8">
        <v>47</v>
      </c>
      <c r="D44" s="9">
        <v>209</v>
      </c>
      <c r="E44" s="9">
        <v>131</v>
      </c>
      <c r="F44" s="9">
        <v>164</v>
      </c>
      <c r="G44" s="9">
        <v>189</v>
      </c>
      <c r="H44" s="9">
        <v>158</v>
      </c>
      <c r="I44" s="9">
        <v>185</v>
      </c>
      <c r="J44" s="10">
        <f t="shared" si="4"/>
        <v>1036</v>
      </c>
      <c r="K44" s="11">
        <f t="shared" si="5"/>
        <v>172.66666666666666</v>
      </c>
      <c r="L44" s="48">
        <f t="shared" si="2"/>
        <v>209</v>
      </c>
    </row>
    <row r="45" spans="1:12" ht="15">
      <c r="A45" s="9">
        <v>42</v>
      </c>
      <c r="B45" s="7" t="s">
        <v>61</v>
      </c>
      <c r="C45" s="8">
        <v>21</v>
      </c>
      <c r="D45" s="9">
        <v>155</v>
      </c>
      <c r="E45" s="9">
        <v>194</v>
      </c>
      <c r="F45" s="9">
        <v>116</v>
      </c>
      <c r="G45" s="9">
        <v>161</v>
      </c>
      <c r="H45" s="9">
        <v>169</v>
      </c>
      <c r="I45" s="9">
        <v>222</v>
      </c>
      <c r="J45" s="10">
        <f t="shared" si="4"/>
        <v>1017</v>
      </c>
      <c r="K45" s="11">
        <f t="shared" si="5"/>
        <v>169.5</v>
      </c>
      <c r="L45" s="48">
        <f t="shared" si="2"/>
        <v>222</v>
      </c>
    </row>
    <row r="46" spans="1:12" ht="15">
      <c r="A46" s="9">
        <v>43</v>
      </c>
      <c r="B46" s="7" t="s">
        <v>63</v>
      </c>
      <c r="C46" s="8">
        <v>22</v>
      </c>
      <c r="D46" s="9">
        <v>150</v>
      </c>
      <c r="E46" s="9">
        <v>183</v>
      </c>
      <c r="F46" s="9">
        <v>149</v>
      </c>
      <c r="G46" s="9">
        <v>151</v>
      </c>
      <c r="H46" s="9">
        <v>185</v>
      </c>
      <c r="I46" s="9">
        <v>181</v>
      </c>
      <c r="J46" s="10">
        <f t="shared" si="4"/>
        <v>999</v>
      </c>
      <c r="K46" s="11">
        <f t="shared" si="5"/>
        <v>166.5</v>
      </c>
      <c r="L46" s="48">
        <f t="shared" si="2"/>
        <v>185</v>
      </c>
    </row>
    <row r="47" spans="1:12" ht="15">
      <c r="A47" s="9">
        <v>44</v>
      </c>
      <c r="B47" s="7" t="s">
        <v>161</v>
      </c>
      <c r="C47" s="8">
        <v>34</v>
      </c>
      <c r="D47" s="9">
        <v>156</v>
      </c>
      <c r="E47" s="9">
        <v>203</v>
      </c>
      <c r="F47" s="9">
        <v>179</v>
      </c>
      <c r="G47" s="9">
        <v>158</v>
      </c>
      <c r="H47" s="9">
        <v>166</v>
      </c>
      <c r="I47" s="9">
        <v>128</v>
      </c>
      <c r="J47" s="10">
        <f t="shared" si="4"/>
        <v>990</v>
      </c>
      <c r="K47" s="11">
        <f t="shared" si="5"/>
        <v>165</v>
      </c>
      <c r="L47" s="48">
        <f t="shared" si="2"/>
        <v>203</v>
      </c>
    </row>
    <row r="48" spans="1:12" ht="15">
      <c r="A48" s="9">
        <v>45</v>
      </c>
      <c r="B48" s="7" t="s">
        <v>159</v>
      </c>
      <c r="C48" s="8">
        <v>51</v>
      </c>
      <c r="D48" s="9">
        <v>150</v>
      </c>
      <c r="E48" s="9">
        <v>179</v>
      </c>
      <c r="F48" s="9">
        <v>136</v>
      </c>
      <c r="G48" s="9">
        <v>159</v>
      </c>
      <c r="H48" s="9">
        <v>194</v>
      </c>
      <c r="I48" s="9">
        <v>163</v>
      </c>
      <c r="J48" s="10">
        <f t="shared" si="4"/>
        <v>981</v>
      </c>
      <c r="K48" s="11">
        <f t="shared" si="5"/>
        <v>163.5</v>
      </c>
      <c r="L48" s="48">
        <f t="shared" si="2"/>
        <v>194</v>
      </c>
    </row>
    <row r="49" spans="1:12" ht="15">
      <c r="A49" s="9">
        <v>46</v>
      </c>
      <c r="B49" s="7" t="s">
        <v>158</v>
      </c>
      <c r="C49" s="8">
        <v>57</v>
      </c>
      <c r="D49" s="9">
        <v>170</v>
      </c>
      <c r="E49" s="9">
        <v>155</v>
      </c>
      <c r="F49" s="9">
        <v>133</v>
      </c>
      <c r="G49" s="9">
        <v>138</v>
      </c>
      <c r="H49" s="9">
        <v>171</v>
      </c>
      <c r="I49" s="9">
        <v>213</v>
      </c>
      <c r="J49" s="10">
        <f t="shared" si="4"/>
        <v>980</v>
      </c>
      <c r="K49" s="11">
        <f t="shared" si="5"/>
        <v>163.33333333333334</v>
      </c>
      <c r="L49" s="48">
        <f t="shared" si="2"/>
        <v>213</v>
      </c>
    </row>
    <row r="50" spans="1:12" ht="15">
      <c r="A50" s="9">
        <v>47</v>
      </c>
      <c r="B50" s="7" t="s">
        <v>163</v>
      </c>
      <c r="C50" s="8">
        <v>46</v>
      </c>
      <c r="D50" s="9">
        <v>167</v>
      </c>
      <c r="E50" s="9">
        <v>151</v>
      </c>
      <c r="F50" s="9">
        <v>172</v>
      </c>
      <c r="G50" s="9">
        <v>187</v>
      </c>
      <c r="H50" s="9">
        <v>152</v>
      </c>
      <c r="I50" s="9">
        <v>139</v>
      </c>
      <c r="J50" s="10">
        <f t="shared" si="4"/>
        <v>968</v>
      </c>
      <c r="K50" s="11">
        <f>AVERAGE(D50:I50)</f>
        <v>161.33333333333334</v>
      </c>
      <c r="L50" s="48">
        <f>MAX(D50:I50)</f>
        <v>187</v>
      </c>
    </row>
    <row r="51" spans="1:12" ht="15">
      <c r="A51" s="9">
        <v>48</v>
      </c>
      <c r="B51" s="7" t="s">
        <v>80</v>
      </c>
      <c r="C51" s="8">
        <v>33</v>
      </c>
      <c r="D51" s="9">
        <v>151</v>
      </c>
      <c r="E51" s="9">
        <v>149</v>
      </c>
      <c r="F51" s="9">
        <v>171</v>
      </c>
      <c r="G51" s="9">
        <v>136</v>
      </c>
      <c r="H51" s="9">
        <v>179</v>
      </c>
      <c r="I51" s="9">
        <v>178</v>
      </c>
      <c r="J51" s="10">
        <f t="shared" si="4"/>
        <v>964</v>
      </c>
      <c r="K51" s="11">
        <f>AVERAGE(D51:I51)</f>
        <v>160.66666666666666</v>
      </c>
      <c r="L51" s="48">
        <f>MAX(D51:I51)</f>
        <v>179</v>
      </c>
    </row>
    <row r="52" spans="1:12" ht="15">
      <c r="A52" s="9">
        <v>49</v>
      </c>
      <c r="B52" s="7" t="s">
        <v>78</v>
      </c>
      <c r="C52" s="8">
        <v>31</v>
      </c>
      <c r="D52" s="9">
        <v>157</v>
      </c>
      <c r="E52" s="9">
        <v>180</v>
      </c>
      <c r="F52" s="9">
        <v>133</v>
      </c>
      <c r="G52" s="9">
        <v>147</v>
      </c>
      <c r="H52" s="9">
        <v>158</v>
      </c>
      <c r="I52" s="9">
        <v>172</v>
      </c>
      <c r="J52" s="10">
        <f t="shared" si="4"/>
        <v>947</v>
      </c>
      <c r="K52" s="11">
        <f>AVERAGE(D52:I52)</f>
        <v>157.83333333333334</v>
      </c>
      <c r="L52" s="48">
        <f>MAX(D52:I52)</f>
        <v>180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J8" sqref="J4:J8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1" bestFit="1" customWidth="1"/>
    <col min="13" max="16384" width="9.140625" style="2" customWidth="1"/>
  </cols>
  <sheetData>
    <row r="1" spans="1:11" ht="15">
      <c r="A1" s="70" t="s">
        <v>12</v>
      </c>
      <c r="B1" s="67"/>
      <c r="D1" s="71"/>
      <c r="E1" s="67"/>
      <c r="F1" s="67"/>
      <c r="G1" s="67"/>
      <c r="H1" s="67"/>
      <c r="I1" s="67"/>
      <c r="J1" s="72"/>
      <c r="K1" s="72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47" t="s">
        <v>44</v>
      </c>
    </row>
    <row r="4" spans="1:13" ht="15">
      <c r="A4" s="6">
        <v>1</v>
      </c>
      <c r="B4" s="7" t="s">
        <v>110</v>
      </c>
      <c r="C4" s="12">
        <v>43</v>
      </c>
      <c r="D4" s="9">
        <v>237</v>
      </c>
      <c r="E4" s="9">
        <v>179</v>
      </c>
      <c r="F4" s="9">
        <v>240</v>
      </c>
      <c r="G4" s="9">
        <v>211</v>
      </c>
      <c r="H4" s="9">
        <v>188</v>
      </c>
      <c r="I4" s="9">
        <v>227</v>
      </c>
      <c r="J4" s="10">
        <f aca="true" t="shared" si="0" ref="J4:J19">SUM(D4:I4)</f>
        <v>1282</v>
      </c>
      <c r="K4" s="11">
        <f aca="true" t="shared" si="1" ref="K4:K11">AVERAGE(D4:I4)</f>
        <v>213.66666666666666</v>
      </c>
      <c r="L4" s="9">
        <f aca="true" t="shared" si="2" ref="L4:L19">MAX(D4:I4)</f>
        <v>240</v>
      </c>
      <c r="M4" s="46"/>
    </row>
    <row r="5" spans="1:12" ht="15">
      <c r="A5" s="6">
        <v>2</v>
      </c>
      <c r="B5" s="7" t="s">
        <v>113</v>
      </c>
      <c r="C5" s="12">
        <v>54</v>
      </c>
      <c r="D5" s="9">
        <v>240</v>
      </c>
      <c r="E5" s="9">
        <v>214</v>
      </c>
      <c r="F5" s="9">
        <v>152</v>
      </c>
      <c r="G5" s="9">
        <v>223</v>
      </c>
      <c r="H5" s="9">
        <v>166</v>
      </c>
      <c r="I5" s="9">
        <v>255</v>
      </c>
      <c r="J5" s="10">
        <f t="shared" si="0"/>
        <v>1250</v>
      </c>
      <c r="K5" s="11">
        <f t="shared" si="1"/>
        <v>208.33333333333334</v>
      </c>
      <c r="L5" s="9">
        <f t="shared" si="2"/>
        <v>255</v>
      </c>
    </row>
    <row r="6" spans="1:12" ht="15">
      <c r="A6" s="6">
        <v>3</v>
      </c>
      <c r="B6" s="7" t="s">
        <v>117</v>
      </c>
      <c r="C6" s="12">
        <v>60</v>
      </c>
      <c r="D6" s="9">
        <v>209</v>
      </c>
      <c r="E6" s="9">
        <v>259</v>
      </c>
      <c r="F6" s="9">
        <v>201</v>
      </c>
      <c r="G6" s="9">
        <v>255</v>
      </c>
      <c r="H6" s="9">
        <v>138</v>
      </c>
      <c r="I6" s="9">
        <v>184</v>
      </c>
      <c r="J6" s="10">
        <f t="shared" si="0"/>
        <v>1246</v>
      </c>
      <c r="K6" s="11">
        <f t="shared" si="1"/>
        <v>207.66666666666666</v>
      </c>
      <c r="L6" s="9">
        <f t="shared" si="2"/>
        <v>259</v>
      </c>
    </row>
    <row r="7" spans="1:12" ht="15">
      <c r="A7" s="6">
        <v>4</v>
      </c>
      <c r="B7" s="7" t="s">
        <v>107</v>
      </c>
      <c r="C7" s="12">
        <v>27</v>
      </c>
      <c r="D7" s="9">
        <v>181</v>
      </c>
      <c r="E7" s="9">
        <v>212</v>
      </c>
      <c r="F7" s="9">
        <v>178</v>
      </c>
      <c r="G7" s="9">
        <v>199</v>
      </c>
      <c r="H7" s="9">
        <v>235</v>
      </c>
      <c r="I7" s="9">
        <v>215</v>
      </c>
      <c r="J7" s="10">
        <f t="shared" si="0"/>
        <v>1220</v>
      </c>
      <c r="K7" s="11">
        <f t="shared" si="1"/>
        <v>203.33333333333334</v>
      </c>
      <c r="L7" s="9">
        <f t="shared" si="2"/>
        <v>235</v>
      </c>
    </row>
    <row r="8" spans="1:12" ht="15">
      <c r="A8" s="6">
        <v>5</v>
      </c>
      <c r="B8" s="7" t="s">
        <v>111</v>
      </c>
      <c r="C8" s="12">
        <v>45</v>
      </c>
      <c r="D8" s="9">
        <v>147</v>
      </c>
      <c r="E8" s="9">
        <v>191</v>
      </c>
      <c r="F8" s="9">
        <v>236</v>
      </c>
      <c r="G8" s="9">
        <v>176</v>
      </c>
      <c r="H8" s="9">
        <v>188</v>
      </c>
      <c r="I8" s="9">
        <v>267</v>
      </c>
      <c r="J8" s="10">
        <f t="shared" si="0"/>
        <v>1205</v>
      </c>
      <c r="K8" s="11">
        <f t="shared" si="1"/>
        <v>200.83333333333334</v>
      </c>
      <c r="L8" s="9">
        <f t="shared" si="2"/>
        <v>267</v>
      </c>
    </row>
    <row r="9" spans="1:12" ht="15">
      <c r="A9" s="6">
        <v>6</v>
      </c>
      <c r="B9" s="7" t="s">
        <v>115</v>
      </c>
      <c r="C9" s="12">
        <v>56</v>
      </c>
      <c r="D9" s="9">
        <v>179</v>
      </c>
      <c r="E9" s="9">
        <v>156</v>
      </c>
      <c r="F9" s="9">
        <v>180</v>
      </c>
      <c r="G9" s="9">
        <v>176</v>
      </c>
      <c r="H9" s="9">
        <v>237</v>
      </c>
      <c r="I9" s="9">
        <v>267</v>
      </c>
      <c r="J9" s="10">
        <f t="shared" si="0"/>
        <v>1195</v>
      </c>
      <c r="K9" s="11">
        <f t="shared" si="1"/>
        <v>199.16666666666666</v>
      </c>
      <c r="L9" s="9">
        <f t="shared" si="2"/>
        <v>267</v>
      </c>
    </row>
    <row r="10" spans="1:12" ht="15">
      <c r="A10" s="6">
        <v>7</v>
      </c>
      <c r="B10" s="7" t="s">
        <v>109</v>
      </c>
      <c r="C10" s="12">
        <v>34</v>
      </c>
      <c r="D10" s="9">
        <v>193</v>
      </c>
      <c r="E10" s="9">
        <v>196</v>
      </c>
      <c r="F10" s="9">
        <v>169</v>
      </c>
      <c r="G10" s="9">
        <v>199</v>
      </c>
      <c r="H10" s="9">
        <v>268</v>
      </c>
      <c r="I10" s="9">
        <v>165</v>
      </c>
      <c r="J10" s="10">
        <f t="shared" si="0"/>
        <v>1190</v>
      </c>
      <c r="K10" s="11">
        <f t="shared" si="1"/>
        <v>198.33333333333334</v>
      </c>
      <c r="L10" s="9">
        <f t="shared" si="2"/>
        <v>268</v>
      </c>
    </row>
    <row r="11" spans="1:12" ht="15">
      <c r="A11" s="6">
        <v>8</v>
      </c>
      <c r="B11" s="7" t="s">
        <v>101</v>
      </c>
      <c r="C11" s="12">
        <v>21</v>
      </c>
      <c r="D11" s="9">
        <v>158</v>
      </c>
      <c r="E11" s="9">
        <v>193</v>
      </c>
      <c r="F11" s="9">
        <v>201</v>
      </c>
      <c r="G11" s="9">
        <v>205</v>
      </c>
      <c r="H11" s="9">
        <v>227</v>
      </c>
      <c r="I11" s="9">
        <v>203</v>
      </c>
      <c r="J11" s="10">
        <f t="shared" si="0"/>
        <v>1187</v>
      </c>
      <c r="K11" s="11">
        <f t="shared" si="1"/>
        <v>197.83333333333334</v>
      </c>
      <c r="L11" s="9">
        <f t="shared" si="2"/>
        <v>227</v>
      </c>
    </row>
    <row r="12" spans="1:13" ht="15">
      <c r="A12" s="6">
        <v>9</v>
      </c>
      <c r="B12" s="7" t="s">
        <v>112</v>
      </c>
      <c r="C12" s="12">
        <v>51</v>
      </c>
      <c r="D12" s="9">
        <v>171</v>
      </c>
      <c r="E12" s="9">
        <v>214</v>
      </c>
      <c r="F12" s="9">
        <v>178</v>
      </c>
      <c r="G12" s="9">
        <v>181</v>
      </c>
      <c r="H12" s="9">
        <v>215</v>
      </c>
      <c r="I12" s="9">
        <v>214</v>
      </c>
      <c r="J12" s="10">
        <f t="shared" si="0"/>
        <v>1173</v>
      </c>
      <c r="K12" s="11">
        <f aca="true" t="shared" si="3" ref="K12:K19">AVERAGE(D12:I12)</f>
        <v>195.5</v>
      </c>
      <c r="L12" s="9">
        <f t="shared" si="2"/>
        <v>215</v>
      </c>
      <c r="M12" s="46"/>
    </row>
    <row r="13" spans="1:12" ht="15">
      <c r="A13" s="6">
        <v>10</v>
      </c>
      <c r="B13" s="7" t="s">
        <v>104</v>
      </c>
      <c r="C13" s="12">
        <v>24</v>
      </c>
      <c r="D13" s="9">
        <v>158</v>
      </c>
      <c r="E13" s="9">
        <v>195</v>
      </c>
      <c r="F13" s="9">
        <v>160</v>
      </c>
      <c r="G13" s="9">
        <v>209</v>
      </c>
      <c r="H13" s="9">
        <v>197</v>
      </c>
      <c r="I13" s="9">
        <v>211</v>
      </c>
      <c r="J13" s="10">
        <f t="shared" si="0"/>
        <v>1130</v>
      </c>
      <c r="K13" s="11">
        <f t="shared" si="3"/>
        <v>188.33333333333334</v>
      </c>
      <c r="L13" s="9">
        <f t="shared" si="2"/>
        <v>211</v>
      </c>
    </row>
    <row r="14" spans="1:12" ht="15">
      <c r="A14" s="6">
        <v>11</v>
      </c>
      <c r="B14" s="7" t="s">
        <v>116</v>
      </c>
      <c r="C14" s="12">
        <v>57</v>
      </c>
      <c r="D14" s="9">
        <v>230</v>
      </c>
      <c r="E14" s="9">
        <v>175</v>
      </c>
      <c r="F14" s="9">
        <v>175</v>
      </c>
      <c r="G14" s="9">
        <v>198</v>
      </c>
      <c r="H14" s="9">
        <v>178</v>
      </c>
      <c r="I14" s="9">
        <v>160</v>
      </c>
      <c r="J14" s="10">
        <f t="shared" si="0"/>
        <v>1116</v>
      </c>
      <c r="K14" s="11">
        <f t="shared" si="3"/>
        <v>186</v>
      </c>
      <c r="L14" s="9">
        <f t="shared" si="2"/>
        <v>230</v>
      </c>
    </row>
    <row r="15" spans="1:12" ht="15">
      <c r="A15" s="6">
        <v>12</v>
      </c>
      <c r="B15" s="7" t="s">
        <v>106</v>
      </c>
      <c r="C15" s="12">
        <v>26</v>
      </c>
      <c r="D15" s="9">
        <v>169</v>
      </c>
      <c r="E15" s="9">
        <v>201</v>
      </c>
      <c r="F15" s="9">
        <v>158</v>
      </c>
      <c r="G15" s="9">
        <v>183</v>
      </c>
      <c r="H15" s="9">
        <v>238</v>
      </c>
      <c r="I15" s="9">
        <v>156</v>
      </c>
      <c r="J15" s="10">
        <f t="shared" si="0"/>
        <v>1105</v>
      </c>
      <c r="K15" s="11">
        <f t="shared" si="3"/>
        <v>184.16666666666666</v>
      </c>
      <c r="L15" s="9">
        <f t="shared" si="2"/>
        <v>238</v>
      </c>
    </row>
    <row r="16" spans="1:12" ht="15">
      <c r="A16" s="6">
        <v>13</v>
      </c>
      <c r="B16" s="7" t="s">
        <v>108</v>
      </c>
      <c r="C16" s="12">
        <v>33</v>
      </c>
      <c r="D16" s="9">
        <v>152</v>
      </c>
      <c r="E16" s="9">
        <v>172</v>
      </c>
      <c r="F16" s="9">
        <v>170</v>
      </c>
      <c r="G16" s="9">
        <v>175</v>
      </c>
      <c r="H16" s="9">
        <v>145</v>
      </c>
      <c r="I16" s="9">
        <v>234</v>
      </c>
      <c r="J16" s="10">
        <f t="shared" si="0"/>
        <v>1048</v>
      </c>
      <c r="K16" s="11">
        <f t="shared" si="3"/>
        <v>174.66666666666666</v>
      </c>
      <c r="L16" s="9">
        <f t="shared" si="2"/>
        <v>234</v>
      </c>
    </row>
    <row r="17" spans="1:12" ht="15">
      <c r="A17" s="6">
        <v>14</v>
      </c>
      <c r="B17" s="7" t="s">
        <v>114</v>
      </c>
      <c r="C17" s="12">
        <v>55</v>
      </c>
      <c r="D17" s="9">
        <v>191</v>
      </c>
      <c r="E17" s="9">
        <v>172</v>
      </c>
      <c r="F17" s="9">
        <v>160</v>
      </c>
      <c r="G17" s="9">
        <v>161</v>
      </c>
      <c r="H17" s="9">
        <v>136</v>
      </c>
      <c r="I17" s="9">
        <v>191</v>
      </c>
      <c r="J17" s="10">
        <f t="shared" si="0"/>
        <v>1011</v>
      </c>
      <c r="K17" s="11">
        <f t="shared" si="3"/>
        <v>168.5</v>
      </c>
      <c r="L17" s="9">
        <f t="shared" si="2"/>
        <v>191</v>
      </c>
    </row>
    <row r="18" spans="1:12" ht="15">
      <c r="A18" s="6">
        <v>15</v>
      </c>
      <c r="B18" s="7" t="s">
        <v>103</v>
      </c>
      <c r="C18" s="12">
        <v>23</v>
      </c>
      <c r="D18" s="9">
        <v>176</v>
      </c>
      <c r="E18" s="9">
        <v>168</v>
      </c>
      <c r="F18" s="9">
        <v>167</v>
      </c>
      <c r="G18" s="9">
        <v>125</v>
      </c>
      <c r="H18" s="9">
        <v>194</v>
      </c>
      <c r="I18" s="9">
        <v>159</v>
      </c>
      <c r="J18" s="10">
        <f t="shared" si="0"/>
        <v>989</v>
      </c>
      <c r="K18" s="11">
        <f t="shared" si="3"/>
        <v>164.83333333333334</v>
      </c>
      <c r="L18" s="9">
        <f t="shared" si="2"/>
        <v>194</v>
      </c>
    </row>
    <row r="19" spans="1:12" ht="15">
      <c r="A19" s="6">
        <v>16</v>
      </c>
      <c r="B19" s="7" t="s">
        <v>102</v>
      </c>
      <c r="C19" s="12">
        <v>21</v>
      </c>
      <c r="D19" s="9">
        <v>145</v>
      </c>
      <c r="E19" s="9">
        <v>191</v>
      </c>
      <c r="F19" s="9">
        <v>133</v>
      </c>
      <c r="G19" s="9">
        <v>145</v>
      </c>
      <c r="H19" s="9">
        <v>146</v>
      </c>
      <c r="I19" s="9">
        <v>208</v>
      </c>
      <c r="J19" s="10">
        <f t="shared" si="0"/>
        <v>968</v>
      </c>
      <c r="K19" s="11">
        <f t="shared" si="3"/>
        <v>161.33333333333334</v>
      </c>
      <c r="L19" s="9">
        <f t="shared" si="2"/>
        <v>208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7"/>
  <sheetViews>
    <sheetView zoomScalePageLayoutView="0" workbookViewId="0" topLeftCell="A1">
      <pane xSplit="5" ySplit="1" topLeftCell="T3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B14" sqref="AB14"/>
    </sheetView>
  </sheetViews>
  <sheetFormatPr defaultColWidth="9.140625" defaultRowHeight="12.75"/>
  <cols>
    <col min="1" max="1" width="4.421875" style="13" bestFit="1" customWidth="1"/>
    <col min="2" max="2" width="18.7109375" style="15" bestFit="1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5.28125" style="15" bestFit="1" customWidth="1"/>
    <col min="7" max="7" width="5.140625" style="15" bestFit="1" customWidth="1"/>
    <col min="8" max="9" width="7.00390625" style="15" bestFit="1" customWidth="1"/>
    <col min="10" max="10" width="5.140625" style="15" bestFit="1" customWidth="1"/>
    <col min="11" max="11" width="7.00390625" style="15" bestFit="1" customWidth="1"/>
    <col min="12" max="12" width="8.00390625" style="15" customWidth="1"/>
    <col min="13" max="13" width="7.00390625" style="15" bestFit="1" customWidth="1"/>
    <col min="14" max="14" width="5.140625" style="15" bestFit="1" customWidth="1"/>
    <col min="15" max="15" width="7.00390625" style="15" bestFit="1" customWidth="1"/>
    <col min="16" max="16" width="7.28125" style="15" customWidth="1"/>
    <col min="17" max="17" width="7.00390625" style="15" bestFit="1" customWidth="1"/>
    <col min="18" max="20" width="7.00390625" style="15" customWidth="1"/>
    <col min="21" max="21" width="7.00390625" style="15" bestFit="1" customWidth="1"/>
    <col min="22" max="24" width="7.00390625" style="15" customWidth="1"/>
    <col min="25" max="25" width="7.00390625" style="15" bestFit="1" customWidth="1"/>
    <col min="26" max="27" width="7.00390625" style="15" customWidth="1"/>
    <col min="28" max="28" width="5.00390625" style="15" bestFit="1" customWidth="1"/>
    <col min="29" max="29" width="7.421875" style="15" customWidth="1"/>
    <col min="30" max="30" width="7.28125" style="15" bestFit="1" customWidth="1"/>
    <col min="31" max="16384" width="9.140625" style="15" customWidth="1"/>
  </cols>
  <sheetData>
    <row r="1" spans="1:30" ht="13.5">
      <c r="A1" s="73" t="s">
        <v>13</v>
      </c>
      <c r="B1" s="74"/>
      <c r="C1" s="14"/>
      <c r="D1" s="14"/>
      <c r="F1" s="75"/>
      <c r="G1" s="75"/>
      <c r="H1" s="75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6"/>
      <c r="AA1" s="67"/>
      <c r="AB1" s="67"/>
      <c r="AC1" s="67"/>
      <c r="AD1" s="67"/>
    </row>
    <row r="2" ht="13.5" thickBot="1"/>
    <row r="3" spans="1:30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3</v>
      </c>
      <c r="G3" s="17" t="s">
        <v>14</v>
      </c>
      <c r="H3" s="17" t="s">
        <v>15</v>
      </c>
      <c r="I3" s="17" t="s">
        <v>4</v>
      </c>
      <c r="J3" s="17" t="s">
        <v>14</v>
      </c>
      <c r="K3" s="17" t="s">
        <v>16</v>
      </c>
      <c r="L3" s="17" t="s">
        <v>17</v>
      </c>
      <c r="M3" s="17" t="s">
        <v>5</v>
      </c>
      <c r="N3" s="17" t="s">
        <v>14</v>
      </c>
      <c r="O3" s="17" t="s">
        <v>18</v>
      </c>
      <c r="P3" s="17" t="s">
        <v>19</v>
      </c>
      <c r="Q3" s="17" t="s">
        <v>6</v>
      </c>
      <c r="R3" s="17" t="s">
        <v>14</v>
      </c>
      <c r="S3" s="17" t="s">
        <v>21</v>
      </c>
      <c r="T3" s="17" t="s">
        <v>22</v>
      </c>
      <c r="U3" s="17" t="s">
        <v>7</v>
      </c>
      <c r="V3" s="17" t="s">
        <v>14</v>
      </c>
      <c r="W3" s="17" t="s">
        <v>23</v>
      </c>
      <c r="X3" s="17" t="s">
        <v>24</v>
      </c>
      <c r="Y3" s="17" t="s">
        <v>8</v>
      </c>
      <c r="Z3" s="17" t="s">
        <v>14</v>
      </c>
      <c r="AA3" s="17" t="s">
        <v>25</v>
      </c>
      <c r="AB3" s="17" t="s">
        <v>9</v>
      </c>
      <c r="AC3" s="17" t="s">
        <v>55</v>
      </c>
      <c r="AD3" s="17" t="s">
        <v>10</v>
      </c>
    </row>
    <row r="4" spans="1:32" ht="12.75">
      <c r="A4" s="19">
        <v>1</v>
      </c>
      <c r="B4" s="20" t="s">
        <v>130</v>
      </c>
      <c r="C4" s="20">
        <v>161</v>
      </c>
      <c r="D4" s="21">
        <v>35</v>
      </c>
      <c r="E4" s="28">
        <v>40</v>
      </c>
      <c r="F4" s="22">
        <v>172</v>
      </c>
      <c r="G4" s="23">
        <f aca="true" t="shared" si="0" ref="G4:G47">D4</f>
        <v>35</v>
      </c>
      <c r="H4" s="24">
        <f aca="true" t="shared" si="1" ref="H4:H47">SUM(F4:G4)</f>
        <v>207</v>
      </c>
      <c r="I4" s="22">
        <v>189</v>
      </c>
      <c r="J4" s="23">
        <f aca="true" t="shared" si="2" ref="J4:J47">D4</f>
        <v>35</v>
      </c>
      <c r="K4" s="24">
        <f aca="true" t="shared" si="3" ref="K4:K47">SUM(I4:J4)</f>
        <v>224</v>
      </c>
      <c r="L4" s="27">
        <f aca="true" t="shared" si="4" ref="L4:L47">H4+K4</f>
        <v>431</v>
      </c>
      <c r="M4" s="22">
        <v>173</v>
      </c>
      <c r="N4" s="23">
        <f aca="true" t="shared" si="5" ref="N4:N47">D4</f>
        <v>35</v>
      </c>
      <c r="O4" s="24">
        <f aca="true" t="shared" si="6" ref="O4:O47">SUM(M4:N4)</f>
        <v>208</v>
      </c>
      <c r="P4" s="27">
        <f aca="true" t="shared" si="7" ref="P4:P47">L4+O4</f>
        <v>639</v>
      </c>
      <c r="Q4" s="22">
        <v>198</v>
      </c>
      <c r="R4" s="23">
        <f aca="true" t="shared" si="8" ref="R4:R47">D4</f>
        <v>35</v>
      </c>
      <c r="S4" s="24">
        <f aca="true" t="shared" si="9" ref="S4:S47">SUM(Q4:R4)</f>
        <v>233</v>
      </c>
      <c r="T4" s="27">
        <f aca="true" t="shared" si="10" ref="T4:T47">P4+S4</f>
        <v>872</v>
      </c>
      <c r="U4" s="22">
        <v>217</v>
      </c>
      <c r="V4" s="23">
        <f aca="true" t="shared" si="11" ref="V4:V47">D4</f>
        <v>35</v>
      </c>
      <c r="W4" s="24">
        <f aca="true" t="shared" si="12" ref="W4:W47">SUM(U4:V4)</f>
        <v>252</v>
      </c>
      <c r="X4" s="27">
        <f aca="true" t="shared" si="13" ref="X4:X47">T4+W4</f>
        <v>1124</v>
      </c>
      <c r="Y4" s="22">
        <v>156</v>
      </c>
      <c r="Z4" s="23">
        <f aca="true" t="shared" si="14" ref="Z4:Z47">D4</f>
        <v>35</v>
      </c>
      <c r="AA4" s="24">
        <f aca="true" t="shared" si="15" ref="AA4:AA47">SUM(Y4:Z4)</f>
        <v>191</v>
      </c>
      <c r="AB4" s="25">
        <f aca="true" t="shared" si="16" ref="AB4:AB47">H4+K4+O4+S4+W4+AA4</f>
        <v>1315</v>
      </c>
      <c r="AC4" s="55">
        <f>F4+I4+M4+Q4+U4+Y4</f>
        <v>1105</v>
      </c>
      <c r="AD4" s="26">
        <f>AVERAGE(F4,I4,M4,Q4,U4,Y4)</f>
        <v>184.16666666666666</v>
      </c>
      <c r="AF4" s="49"/>
    </row>
    <row r="5" spans="1:30" ht="12.75">
      <c r="A5" s="19">
        <v>2</v>
      </c>
      <c r="B5" s="20" t="s">
        <v>133</v>
      </c>
      <c r="C5" s="20">
        <v>171</v>
      </c>
      <c r="D5" s="21">
        <v>26</v>
      </c>
      <c r="E5" s="28">
        <v>42</v>
      </c>
      <c r="F5" s="22">
        <v>207</v>
      </c>
      <c r="G5" s="23">
        <f t="shared" si="0"/>
        <v>26</v>
      </c>
      <c r="H5" s="24">
        <f t="shared" si="1"/>
        <v>233</v>
      </c>
      <c r="I5" s="22">
        <v>196</v>
      </c>
      <c r="J5" s="23">
        <f t="shared" si="2"/>
        <v>26</v>
      </c>
      <c r="K5" s="24">
        <f t="shared" si="3"/>
        <v>222</v>
      </c>
      <c r="L5" s="27">
        <f t="shared" si="4"/>
        <v>455</v>
      </c>
      <c r="M5" s="22">
        <v>201</v>
      </c>
      <c r="N5" s="23">
        <f t="shared" si="5"/>
        <v>26</v>
      </c>
      <c r="O5" s="24">
        <f t="shared" si="6"/>
        <v>227</v>
      </c>
      <c r="P5" s="27">
        <f t="shared" si="7"/>
        <v>682</v>
      </c>
      <c r="Q5" s="22">
        <v>154</v>
      </c>
      <c r="R5" s="23">
        <f t="shared" si="8"/>
        <v>26</v>
      </c>
      <c r="S5" s="24">
        <f t="shared" si="9"/>
        <v>180</v>
      </c>
      <c r="T5" s="27">
        <f t="shared" si="10"/>
        <v>862</v>
      </c>
      <c r="U5" s="22">
        <v>210</v>
      </c>
      <c r="V5" s="23">
        <f t="shared" si="11"/>
        <v>26</v>
      </c>
      <c r="W5" s="24">
        <f t="shared" si="12"/>
        <v>236</v>
      </c>
      <c r="X5" s="27">
        <f t="shared" si="13"/>
        <v>1098</v>
      </c>
      <c r="Y5" s="22">
        <v>183</v>
      </c>
      <c r="Z5" s="23">
        <f t="shared" si="14"/>
        <v>26</v>
      </c>
      <c r="AA5" s="24">
        <f t="shared" si="15"/>
        <v>209</v>
      </c>
      <c r="AB5" s="25">
        <f t="shared" si="16"/>
        <v>1307</v>
      </c>
      <c r="AC5" s="55">
        <f aca="true" t="shared" si="17" ref="AC5:AC25">F5+I5+M5+Q5+U5+Y5</f>
        <v>1151</v>
      </c>
      <c r="AD5" s="26">
        <f aca="true" t="shared" si="18" ref="AD5:AD11">AVERAGE(F5,I5,M5,Q5,U5,Y5)</f>
        <v>191.83333333333334</v>
      </c>
    </row>
    <row r="6" spans="1:30" ht="12.75">
      <c r="A6" s="19">
        <v>3</v>
      </c>
      <c r="B6" s="20" t="s">
        <v>138</v>
      </c>
      <c r="C6" s="20">
        <v>145</v>
      </c>
      <c r="D6" s="21">
        <v>49</v>
      </c>
      <c r="E6" s="28">
        <v>46</v>
      </c>
      <c r="F6" s="22">
        <v>143</v>
      </c>
      <c r="G6" s="23">
        <f t="shared" si="0"/>
        <v>49</v>
      </c>
      <c r="H6" s="24">
        <f t="shared" si="1"/>
        <v>192</v>
      </c>
      <c r="I6" s="22">
        <v>206</v>
      </c>
      <c r="J6" s="23">
        <f t="shared" si="2"/>
        <v>49</v>
      </c>
      <c r="K6" s="24">
        <f t="shared" si="3"/>
        <v>255</v>
      </c>
      <c r="L6" s="27">
        <f t="shared" si="4"/>
        <v>447</v>
      </c>
      <c r="M6" s="22">
        <v>134</v>
      </c>
      <c r="N6" s="23">
        <f t="shared" si="5"/>
        <v>49</v>
      </c>
      <c r="O6" s="24">
        <f t="shared" si="6"/>
        <v>183</v>
      </c>
      <c r="P6" s="27">
        <f t="shared" si="7"/>
        <v>630</v>
      </c>
      <c r="Q6" s="22">
        <v>157</v>
      </c>
      <c r="R6" s="23">
        <f t="shared" si="8"/>
        <v>49</v>
      </c>
      <c r="S6" s="24">
        <f t="shared" si="9"/>
        <v>206</v>
      </c>
      <c r="T6" s="27">
        <f t="shared" si="10"/>
        <v>836</v>
      </c>
      <c r="U6" s="22">
        <v>196</v>
      </c>
      <c r="V6" s="23">
        <f t="shared" si="11"/>
        <v>49</v>
      </c>
      <c r="W6" s="24">
        <f t="shared" si="12"/>
        <v>245</v>
      </c>
      <c r="X6" s="27">
        <f t="shared" si="13"/>
        <v>1081</v>
      </c>
      <c r="Y6" s="22">
        <v>166</v>
      </c>
      <c r="Z6" s="23">
        <f t="shared" si="14"/>
        <v>49</v>
      </c>
      <c r="AA6" s="24">
        <f t="shared" si="15"/>
        <v>215</v>
      </c>
      <c r="AB6" s="25">
        <f t="shared" si="16"/>
        <v>1296</v>
      </c>
      <c r="AC6" s="55">
        <f t="shared" si="17"/>
        <v>1002</v>
      </c>
      <c r="AD6" s="26">
        <f t="shared" si="18"/>
        <v>167</v>
      </c>
    </row>
    <row r="7" spans="1:30" ht="12.75">
      <c r="A7" s="19">
        <v>4</v>
      </c>
      <c r="B7" s="20" t="s">
        <v>124</v>
      </c>
      <c r="C7" s="20">
        <v>159</v>
      </c>
      <c r="D7" s="21">
        <v>36</v>
      </c>
      <c r="E7" s="28">
        <v>35</v>
      </c>
      <c r="F7" s="22">
        <v>142</v>
      </c>
      <c r="G7" s="23">
        <f t="shared" si="0"/>
        <v>36</v>
      </c>
      <c r="H7" s="24">
        <f t="shared" si="1"/>
        <v>178</v>
      </c>
      <c r="I7" s="22">
        <v>205</v>
      </c>
      <c r="J7" s="23">
        <f t="shared" si="2"/>
        <v>36</v>
      </c>
      <c r="K7" s="24">
        <f t="shared" si="3"/>
        <v>241</v>
      </c>
      <c r="L7" s="27">
        <f t="shared" si="4"/>
        <v>419</v>
      </c>
      <c r="M7" s="22">
        <v>173</v>
      </c>
      <c r="N7" s="23">
        <f t="shared" si="5"/>
        <v>36</v>
      </c>
      <c r="O7" s="24">
        <f t="shared" si="6"/>
        <v>209</v>
      </c>
      <c r="P7" s="27">
        <f t="shared" si="7"/>
        <v>628</v>
      </c>
      <c r="Q7" s="22">
        <v>163</v>
      </c>
      <c r="R7" s="23">
        <f t="shared" si="8"/>
        <v>36</v>
      </c>
      <c r="S7" s="24">
        <f t="shared" si="9"/>
        <v>199</v>
      </c>
      <c r="T7" s="27">
        <f t="shared" si="10"/>
        <v>827</v>
      </c>
      <c r="U7" s="22">
        <v>175</v>
      </c>
      <c r="V7" s="23">
        <f t="shared" si="11"/>
        <v>36</v>
      </c>
      <c r="W7" s="24">
        <f t="shared" si="12"/>
        <v>211</v>
      </c>
      <c r="X7" s="27">
        <f t="shared" si="13"/>
        <v>1038</v>
      </c>
      <c r="Y7" s="22">
        <v>195</v>
      </c>
      <c r="Z7" s="23">
        <f t="shared" si="14"/>
        <v>36</v>
      </c>
      <c r="AA7" s="24">
        <f t="shared" si="15"/>
        <v>231</v>
      </c>
      <c r="AB7" s="25">
        <f t="shared" si="16"/>
        <v>1269</v>
      </c>
      <c r="AC7" s="55">
        <f t="shared" si="17"/>
        <v>1053</v>
      </c>
      <c r="AD7" s="26">
        <f t="shared" si="18"/>
        <v>175.5</v>
      </c>
    </row>
    <row r="8" spans="1:30" ht="12.75">
      <c r="A8" s="19">
        <v>5</v>
      </c>
      <c r="B8" s="20" t="s">
        <v>134</v>
      </c>
      <c r="C8" s="20">
        <v>164</v>
      </c>
      <c r="D8" s="21">
        <v>32</v>
      </c>
      <c r="E8" s="28">
        <v>43</v>
      </c>
      <c r="F8" s="22">
        <v>190</v>
      </c>
      <c r="G8" s="23">
        <f t="shared" si="0"/>
        <v>32</v>
      </c>
      <c r="H8" s="24">
        <f t="shared" si="1"/>
        <v>222</v>
      </c>
      <c r="I8" s="22">
        <v>132</v>
      </c>
      <c r="J8" s="23">
        <f t="shared" si="2"/>
        <v>32</v>
      </c>
      <c r="K8" s="24">
        <f t="shared" si="3"/>
        <v>164</v>
      </c>
      <c r="L8" s="27">
        <f t="shared" si="4"/>
        <v>386</v>
      </c>
      <c r="M8" s="22">
        <v>160</v>
      </c>
      <c r="N8" s="23">
        <f t="shared" si="5"/>
        <v>32</v>
      </c>
      <c r="O8" s="24">
        <f t="shared" si="6"/>
        <v>192</v>
      </c>
      <c r="P8" s="27">
        <f t="shared" si="7"/>
        <v>578</v>
      </c>
      <c r="Q8" s="22">
        <v>182</v>
      </c>
      <c r="R8" s="23">
        <f t="shared" si="8"/>
        <v>32</v>
      </c>
      <c r="S8" s="24">
        <f t="shared" si="9"/>
        <v>214</v>
      </c>
      <c r="T8" s="27">
        <f t="shared" si="10"/>
        <v>792</v>
      </c>
      <c r="U8" s="22">
        <v>214</v>
      </c>
      <c r="V8" s="23">
        <f t="shared" si="11"/>
        <v>32</v>
      </c>
      <c r="W8" s="24">
        <f t="shared" si="12"/>
        <v>246</v>
      </c>
      <c r="X8" s="27">
        <f t="shared" si="13"/>
        <v>1038</v>
      </c>
      <c r="Y8" s="22">
        <v>192</v>
      </c>
      <c r="Z8" s="23">
        <f t="shared" si="14"/>
        <v>32</v>
      </c>
      <c r="AA8" s="24">
        <f t="shared" si="15"/>
        <v>224</v>
      </c>
      <c r="AB8" s="25">
        <f t="shared" si="16"/>
        <v>1262</v>
      </c>
      <c r="AC8" s="55">
        <f t="shared" si="17"/>
        <v>1070</v>
      </c>
      <c r="AD8" s="26">
        <f t="shared" si="18"/>
        <v>178.33333333333334</v>
      </c>
    </row>
    <row r="9" spans="1:30" ht="12.75">
      <c r="A9" s="19">
        <v>6</v>
      </c>
      <c r="B9" s="20" t="s">
        <v>150</v>
      </c>
      <c r="C9" s="20">
        <v>166</v>
      </c>
      <c r="D9" s="21">
        <v>30</v>
      </c>
      <c r="E9" s="28">
        <v>55</v>
      </c>
      <c r="F9" s="22">
        <v>225</v>
      </c>
      <c r="G9" s="23">
        <f t="shared" si="0"/>
        <v>30</v>
      </c>
      <c r="H9" s="24">
        <f t="shared" si="1"/>
        <v>255</v>
      </c>
      <c r="I9" s="22">
        <v>198</v>
      </c>
      <c r="J9" s="23">
        <f t="shared" si="2"/>
        <v>30</v>
      </c>
      <c r="K9" s="24">
        <f t="shared" si="3"/>
        <v>228</v>
      </c>
      <c r="L9" s="27">
        <f t="shared" si="4"/>
        <v>483</v>
      </c>
      <c r="M9" s="22">
        <v>164</v>
      </c>
      <c r="N9" s="23">
        <f t="shared" si="5"/>
        <v>30</v>
      </c>
      <c r="O9" s="24">
        <f t="shared" si="6"/>
        <v>194</v>
      </c>
      <c r="P9" s="27">
        <f t="shared" si="7"/>
        <v>677</v>
      </c>
      <c r="Q9" s="22">
        <v>152</v>
      </c>
      <c r="R9" s="23">
        <f t="shared" si="8"/>
        <v>30</v>
      </c>
      <c r="S9" s="24">
        <f t="shared" si="9"/>
        <v>182</v>
      </c>
      <c r="T9" s="27">
        <f t="shared" si="10"/>
        <v>859</v>
      </c>
      <c r="U9" s="22">
        <v>194</v>
      </c>
      <c r="V9" s="23">
        <f t="shared" si="11"/>
        <v>30</v>
      </c>
      <c r="W9" s="24">
        <f t="shared" si="12"/>
        <v>224</v>
      </c>
      <c r="X9" s="27">
        <f t="shared" si="13"/>
        <v>1083</v>
      </c>
      <c r="Y9" s="22">
        <v>146</v>
      </c>
      <c r="Z9" s="23">
        <f t="shared" si="14"/>
        <v>30</v>
      </c>
      <c r="AA9" s="24">
        <f t="shared" si="15"/>
        <v>176</v>
      </c>
      <c r="AB9" s="25">
        <f t="shared" si="16"/>
        <v>1259</v>
      </c>
      <c r="AC9" s="55">
        <f t="shared" si="17"/>
        <v>1079</v>
      </c>
      <c r="AD9" s="26">
        <f t="shared" si="18"/>
        <v>179.83333333333334</v>
      </c>
    </row>
    <row r="10" spans="1:30" ht="12.75">
      <c r="A10" s="19">
        <v>7</v>
      </c>
      <c r="B10" s="20" t="s">
        <v>126</v>
      </c>
      <c r="C10" s="20">
        <v>182</v>
      </c>
      <c r="D10" s="21">
        <v>16</v>
      </c>
      <c r="E10" s="28">
        <v>37</v>
      </c>
      <c r="F10" s="22">
        <v>257</v>
      </c>
      <c r="G10" s="23">
        <f t="shared" si="0"/>
        <v>16</v>
      </c>
      <c r="H10" s="24">
        <f t="shared" si="1"/>
        <v>273</v>
      </c>
      <c r="I10" s="22">
        <v>208</v>
      </c>
      <c r="J10" s="23">
        <f t="shared" si="2"/>
        <v>16</v>
      </c>
      <c r="K10" s="24">
        <f t="shared" si="3"/>
        <v>224</v>
      </c>
      <c r="L10" s="27">
        <f t="shared" si="4"/>
        <v>497</v>
      </c>
      <c r="M10" s="22">
        <v>168</v>
      </c>
      <c r="N10" s="23">
        <f t="shared" si="5"/>
        <v>16</v>
      </c>
      <c r="O10" s="24">
        <f t="shared" si="6"/>
        <v>184</v>
      </c>
      <c r="P10" s="27">
        <f t="shared" si="7"/>
        <v>681</v>
      </c>
      <c r="Q10" s="22">
        <v>194</v>
      </c>
      <c r="R10" s="23">
        <f t="shared" si="8"/>
        <v>16</v>
      </c>
      <c r="S10" s="24">
        <f t="shared" si="9"/>
        <v>210</v>
      </c>
      <c r="T10" s="27">
        <f t="shared" si="10"/>
        <v>891</v>
      </c>
      <c r="U10" s="22">
        <v>143</v>
      </c>
      <c r="V10" s="23">
        <f t="shared" si="11"/>
        <v>16</v>
      </c>
      <c r="W10" s="24">
        <f t="shared" si="12"/>
        <v>159</v>
      </c>
      <c r="X10" s="27">
        <f t="shared" si="13"/>
        <v>1050</v>
      </c>
      <c r="Y10" s="22">
        <v>163</v>
      </c>
      <c r="Z10" s="23">
        <f t="shared" si="14"/>
        <v>16</v>
      </c>
      <c r="AA10" s="24">
        <f t="shared" si="15"/>
        <v>179</v>
      </c>
      <c r="AB10" s="25">
        <f t="shared" si="16"/>
        <v>1229</v>
      </c>
      <c r="AC10" s="55">
        <f t="shared" si="17"/>
        <v>1133</v>
      </c>
      <c r="AD10" s="26">
        <f t="shared" si="18"/>
        <v>188.83333333333334</v>
      </c>
    </row>
    <row r="11" spans="1:30" ht="12.75">
      <c r="A11" s="19">
        <v>8</v>
      </c>
      <c r="B11" s="20" t="s">
        <v>121</v>
      </c>
      <c r="C11" s="20">
        <v>158</v>
      </c>
      <c r="D11" s="21">
        <v>37</v>
      </c>
      <c r="E11" s="28">
        <v>30</v>
      </c>
      <c r="F11" s="22">
        <v>188</v>
      </c>
      <c r="G11" s="23">
        <f t="shared" si="0"/>
        <v>37</v>
      </c>
      <c r="H11" s="24">
        <f t="shared" si="1"/>
        <v>225</v>
      </c>
      <c r="I11" s="22">
        <v>155</v>
      </c>
      <c r="J11" s="23">
        <f t="shared" si="2"/>
        <v>37</v>
      </c>
      <c r="K11" s="24">
        <f t="shared" si="3"/>
        <v>192</v>
      </c>
      <c r="L11" s="27">
        <f t="shared" si="4"/>
        <v>417</v>
      </c>
      <c r="M11" s="22">
        <v>191</v>
      </c>
      <c r="N11" s="23">
        <f t="shared" si="5"/>
        <v>37</v>
      </c>
      <c r="O11" s="24">
        <f t="shared" si="6"/>
        <v>228</v>
      </c>
      <c r="P11" s="27">
        <f t="shared" si="7"/>
        <v>645</v>
      </c>
      <c r="Q11" s="22">
        <v>176</v>
      </c>
      <c r="R11" s="23">
        <f t="shared" si="8"/>
        <v>37</v>
      </c>
      <c r="S11" s="24">
        <f t="shared" si="9"/>
        <v>213</v>
      </c>
      <c r="T11" s="27">
        <f t="shared" si="10"/>
        <v>858</v>
      </c>
      <c r="U11" s="22">
        <v>161</v>
      </c>
      <c r="V11" s="23">
        <f t="shared" si="11"/>
        <v>37</v>
      </c>
      <c r="W11" s="24">
        <f t="shared" si="12"/>
        <v>198</v>
      </c>
      <c r="X11" s="27">
        <f t="shared" si="13"/>
        <v>1056</v>
      </c>
      <c r="Y11" s="22">
        <v>123</v>
      </c>
      <c r="Z11" s="23">
        <f t="shared" si="14"/>
        <v>37</v>
      </c>
      <c r="AA11" s="24">
        <f t="shared" si="15"/>
        <v>160</v>
      </c>
      <c r="AB11" s="25">
        <f t="shared" si="16"/>
        <v>1216</v>
      </c>
      <c r="AC11" s="55">
        <f t="shared" si="17"/>
        <v>994</v>
      </c>
      <c r="AD11" s="26">
        <f t="shared" si="18"/>
        <v>165.66666666666666</v>
      </c>
    </row>
    <row r="12" spans="1:30" ht="12.75">
      <c r="A12" s="19">
        <v>9</v>
      </c>
      <c r="B12" s="20" t="s">
        <v>128</v>
      </c>
      <c r="C12" s="20">
        <v>143</v>
      </c>
      <c r="D12" s="21">
        <v>51</v>
      </c>
      <c r="E12" s="28">
        <v>38</v>
      </c>
      <c r="F12" s="22">
        <v>159</v>
      </c>
      <c r="G12" s="23">
        <f t="shared" si="0"/>
        <v>51</v>
      </c>
      <c r="H12" s="24">
        <f t="shared" si="1"/>
        <v>210</v>
      </c>
      <c r="I12" s="22">
        <v>173</v>
      </c>
      <c r="J12" s="23">
        <f t="shared" si="2"/>
        <v>51</v>
      </c>
      <c r="K12" s="24">
        <f t="shared" si="3"/>
        <v>224</v>
      </c>
      <c r="L12" s="27">
        <f t="shared" si="4"/>
        <v>434</v>
      </c>
      <c r="M12" s="22">
        <v>136</v>
      </c>
      <c r="N12" s="23">
        <f t="shared" si="5"/>
        <v>51</v>
      </c>
      <c r="O12" s="24">
        <f t="shared" si="6"/>
        <v>187</v>
      </c>
      <c r="P12" s="27">
        <f t="shared" si="7"/>
        <v>621</v>
      </c>
      <c r="Q12" s="22">
        <v>146</v>
      </c>
      <c r="R12" s="23">
        <f t="shared" si="8"/>
        <v>51</v>
      </c>
      <c r="S12" s="24">
        <f t="shared" si="9"/>
        <v>197</v>
      </c>
      <c r="T12" s="27">
        <f t="shared" si="10"/>
        <v>818</v>
      </c>
      <c r="U12" s="22">
        <v>154</v>
      </c>
      <c r="V12" s="23">
        <f t="shared" si="11"/>
        <v>51</v>
      </c>
      <c r="W12" s="24">
        <f t="shared" si="12"/>
        <v>205</v>
      </c>
      <c r="X12" s="27">
        <f t="shared" si="13"/>
        <v>1023</v>
      </c>
      <c r="Y12" s="22">
        <v>140</v>
      </c>
      <c r="Z12" s="23">
        <f t="shared" si="14"/>
        <v>51</v>
      </c>
      <c r="AA12" s="24">
        <f t="shared" si="15"/>
        <v>191</v>
      </c>
      <c r="AB12" s="25">
        <f t="shared" si="16"/>
        <v>1214</v>
      </c>
      <c r="AC12" s="55">
        <f t="shared" si="17"/>
        <v>908</v>
      </c>
      <c r="AD12" s="26">
        <f aca="true" t="shared" si="19" ref="AD12:AD25">AVERAGE(F12,I12,M12,Q12,U12,Y12)</f>
        <v>151.33333333333334</v>
      </c>
    </row>
    <row r="13" spans="1:30" ht="12.75">
      <c r="A13" s="19">
        <v>10</v>
      </c>
      <c r="B13" s="20" t="s">
        <v>154</v>
      </c>
      <c r="C13" s="20">
        <v>129</v>
      </c>
      <c r="D13" s="21">
        <v>63</v>
      </c>
      <c r="E13" s="28">
        <v>59</v>
      </c>
      <c r="F13" s="22">
        <v>123</v>
      </c>
      <c r="G13" s="23">
        <f t="shared" si="0"/>
        <v>63</v>
      </c>
      <c r="H13" s="24">
        <f t="shared" si="1"/>
        <v>186</v>
      </c>
      <c r="I13" s="22">
        <v>98</v>
      </c>
      <c r="J13" s="23">
        <f t="shared" si="2"/>
        <v>63</v>
      </c>
      <c r="K13" s="24">
        <f t="shared" si="3"/>
        <v>161</v>
      </c>
      <c r="L13" s="27">
        <f t="shared" si="4"/>
        <v>347</v>
      </c>
      <c r="M13" s="22">
        <v>151</v>
      </c>
      <c r="N13" s="23">
        <f t="shared" si="5"/>
        <v>63</v>
      </c>
      <c r="O13" s="24">
        <f t="shared" si="6"/>
        <v>214</v>
      </c>
      <c r="P13" s="27">
        <f t="shared" si="7"/>
        <v>561</v>
      </c>
      <c r="Q13" s="22">
        <v>120</v>
      </c>
      <c r="R13" s="23">
        <f t="shared" si="8"/>
        <v>63</v>
      </c>
      <c r="S13" s="24">
        <f t="shared" si="9"/>
        <v>183</v>
      </c>
      <c r="T13" s="27">
        <f t="shared" si="10"/>
        <v>744</v>
      </c>
      <c r="U13" s="22">
        <v>169</v>
      </c>
      <c r="V13" s="23">
        <f t="shared" si="11"/>
        <v>63</v>
      </c>
      <c r="W13" s="24">
        <f t="shared" si="12"/>
        <v>232</v>
      </c>
      <c r="X13" s="27">
        <f t="shared" si="13"/>
        <v>976</v>
      </c>
      <c r="Y13" s="22">
        <v>172</v>
      </c>
      <c r="Z13" s="23">
        <f t="shared" si="14"/>
        <v>63</v>
      </c>
      <c r="AA13" s="24">
        <f t="shared" si="15"/>
        <v>235</v>
      </c>
      <c r="AB13" s="25">
        <f t="shared" si="16"/>
        <v>1211</v>
      </c>
      <c r="AC13" s="55">
        <f t="shared" si="17"/>
        <v>833</v>
      </c>
      <c r="AD13" s="26">
        <f t="shared" si="19"/>
        <v>138.83333333333334</v>
      </c>
    </row>
    <row r="14" spans="1:32" ht="12.75">
      <c r="A14" s="19">
        <v>11</v>
      </c>
      <c r="B14" s="20" t="s">
        <v>132</v>
      </c>
      <c r="C14" s="20">
        <v>179</v>
      </c>
      <c r="D14" s="21">
        <v>18</v>
      </c>
      <c r="E14" s="28">
        <v>42</v>
      </c>
      <c r="F14" s="22">
        <v>200</v>
      </c>
      <c r="G14" s="23">
        <f t="shared" si="0"/>
        <v>18</v>
      </c>
      <c r="H14" s="24">
        <f t="shared" si="1"/>
        <v>218</v>
      </c>
      <c r="I14" s="22">
        <v>207</v>
      </c>
      <c r="J14" s="23">
        <f t="shared" si="2"/>
        <v>18</v>
      </c>
      <c r="K14" s="24">
        <f t="shared" si="3"/>
        <v>225</v>
      </c>
      <c r="L14" s="27">
        <f t="shared" si="4"/>
        <v>443</v>
      </c>
      <c r="M14" s="22">
        <v>192</v>
      </c>
      <c r="N14" s="23">
        <f t="shared" si="5"/>
        <v>18</v>
      </c>
      <c r="O14" s="24">
        <f t="shared" si="6"/>
        <v>210</v>
      </c>
      <c r="P14" s="27">
        <f t="shared" si="7"/>
        <v>653</v>
      </c>
      <c r="Q14" s="22">
        <v>144</v>
      </c>
      <c r="R14" s="23">
        <f t="shared" si="8"/>
        <v>18</v>
      </c>
      <c r="S14" s="24">
        <f t="shared" si="9"/>
        <v>162</v>
      </c>
      <c r="T14" s="27">
        <f t="shared" si="10"/>
        <v>815</v>
      </c>
      <c r="U14" s="22">
        <v>191</v>
      </c>
      <c r="V14" s="23">
        <f t="shared" si="11"/>
        <v>18</v>
      </c>
      <c r="W14" s="24">
        <f t="shared" si="12"/>
        <v>209</v>
      </c>
      <c r="X14" s="27">
        <f t="shared" si="13"/>
        <v>1024</v>
      </c>
      <c r="Y14" s="22">
        <v>164</v>
      </c>
      <c r="Z14" s="23">
        <f t="shared" si="14"/>
        <v>18</v>
      </c>
      <c r="AA14" s="24">
        <f t="shared" si="15"/>
        <v>182</v>
      </c>
      <c r="AB14" s="25">
        <f t="shared" si="16"/>
        <v>1206</v>
      </c>
      <c r="AC14" s="55">
        <f t="shared" si="17"/>
        <v>1098</v>
      </c>
      <c r="AD14" s="26">
        <f t="shared" si="19"/>
        <v>183</v>
      </c>
      <c r="AF14" s="49"/>
    </row>
    <row r="15" spans="1:30" ht="12.75">
      <c r="A15" s="19">
        <v>12</v>
      </c>
      <c r="B15" s="20" t="s">
        <v>105</v>
      </c>
      <c r="C15" s="20">
        <v>163</v>
      </c>
      <c r="D15" s="21">
        <v>33</v>
      </c>
      <c r="E15" s="28">
        <v>25</v>
      </c>
      <c r="F15" s="22">
        <v>140</v>
      </c>
      <c r="G15" s="23">
        <f t="shared" si="0"/>
        <v>33</v>
      </c>
      <c r="H15" s="24">
        <f t="shared" si="1"/>
        <v>173</v>
      </c>
      <c r="I15" s="22">
        <v>186</v>
      </c>
      <c r="J15" s="23">
        <f t="shared" si="2"/>
        <v>33</v>
      </c>
      <c r="K15" s="24">
        <f t="shared" si="3"/>
        <v>219</v>
      </c>
      <c r="L15" s="27">
        <f t="shared" si="4"/>
        <v>392</v>
      </c>
      <c r="M15" s="22">
        <v>158</v>
      </c>
      <c r="N15" s="23">
        <f t="shared" si="5"/>
        <v>33</v>
      </c>
      <c r="O15" s="24">
        <f t="shared" si="6"/>
        <v>191</v>
      </c>
      <c r="P15" s="27">
        <f t="shared" si="7"/>
        <v>583</v>
      </c>
      <c r="Q15" s="22">
        <v>201</v>
      </c>
      <c r="R15" s="23">
        <f t="shared" si="8"/>
        <v>33</v>
      </c>
      <c r="S15" s="24">
        <f t="shared" si="9"/>
        <v>234</v>
      </c>
      <c r="T15" s="27">
        <f t="shared" si="10"/>
        <v>817</v>
      </c>
      <c r="U15" s="22">
        <v>145</v>
      </c>
      <c r="V15" s="23">
        <f t="shared" si="11"/>
        <v>33</v>
      </c>
      <c r="W15" s="24">
        <f t="shared" si="12"/>
        <v>178</v>
      </c>
      <c r="X15" s="27">
        <f t="shared" si="13"/>
        <v>995</v>
      </c>
      <c r="Y15" s="22">
        <v>172</v>
      </c>
      <c r="Z15" s="23">
        <f t="shared" si="14"/>
        <v>33</v>
      </c>
      <c r="AA15" s="24">
        <f t="shared" si="15"/>
        <v>205</v>
      </c>
      <c r="AB15" s="25">
        <f t="shared" si="16"/>
        <v>1200</v>
      </c>
      <c r="AC15" s="55">
        <f t="shared" si="17"/>
        <v>1002</v>
      </c>
      <c r="AD15" s="26">
        <f t="shared" si="19"/>
        <v>167</v>
      </c>
    </row>
    <row r="16" spans="1:30" ht="12.75">
      <c r="A16" s="19">
        <v>13</v>
      </c>
      <c r="B16" s="20" t="s">
        <v>148</v>
      </c>
      <c r="C16" s="20">
        <v>137</v>
      </c>
      <c r="D16" s="21">
        <v>56</v>
      </c>
      <c r="E16" s="28">
        <v>53</v>
      </c>
      <c r="F16" s="22">
        <v>108</v>
      </c>
      <c r="G16" s="23">
        <f t="shared" si="0"/>
        <v>56</v>
      </c>
      <c r="H16" s="24">
        <f t="shared" si="1"/>
        <v>164</v>
      </c>
      <c r="I16" s="22">
        <v>201</v>
      </c>
      <c r="J16" s="23">
        <f t="shared" si="2"/>
        <v>56</v>
      </c>
      <c r="K16" s="24">
        <f t="shared" si="3"/>
        <v>257</v>
      </c>
      <c r="L16" s="27">
        <f t="shared" si="4"/>
        <v>421</v>
      </c>
      <c r="M16" s="22">
        <v>112</v>
      </c>
      <c r="N16" s="23">
        <f t="shared" si="5"/>
        <v>56</v>
      </c>
      <c r="O16" s="24">
        <f t="shared" si="6"/>
        <v>168</v>
      </c>
      <c r="P16" s="27">
        <f t="shared" si="7"/>
        <v>589</v>
      </c>
      <c r="Q16" s="22">
        <v>148</v>
      </c>
      <c r="R16" s="23">
        <f t="shared" si="8"/>
        <v>56</v>
      </c>
      <c r="S16" s="24">
        <f t="shared" si="9"/>
        <v>204</v>
      </c>
      <c r="T16" s="27">
        <f t="shared" si="10"/>
        <v>793</v>
      </c>
      <c r="U16" s="22">
        <v>137</v>
      </c>
      <c r="V16" s="23">
        <f t="shared" si="11"/>
        <v>56</v>
      </c>
      <c r="W16" s="24">
        <f t="shared" si="12"/>
        <v>193</v>
      </c>
      <c r="X16" s="27">
        <f t="shared" si="13"/>
        <v>986</v>
      </c>
      <c r="Y16" s="22">
        <v>158</v>
      </c>
      <c r="Z16" s="23">
        <f t="shared" si="14"/>
        <v>56</v>
      </c>
      <c r="AA16" s="24">
        <f t="shared" si="15"/>
        <v>214</v>
      </c>
      <c r="AB16" s="25">
        <f t="shared" si="16"/>
        <v>1200</v>
      </c>
      <c r="AC16" s="55">
        <f t="shared" si="17"/>
        <v>864</v>
      </c>
      <c r="AD16" s="26">
        <f t="shared" si="19"/>
        <v>144</v>
      </c>
    </row>
    <row r="17" spans="1:30" ht="12.75">
      <c r="A17" s="19">
        <v>14</v>
      </c>
      <c r="B17" s="20" t="s">
        <v>122</v>
      </c>
      <c r="C17" s="20">
        <v>159</v>
      </c>
      <c r="D17" s="21">
        <v>36</v>
      </c>
      <c r="E17" s="28">
        <v>31</v>
      </c>
      <c r="F17" s="22">
        <v>147</v>
      </c>
      <c r="G17" s="23">
        <f t="shared" si="0"/>
        <v>36</v>
      </c>
      <c r="H17" s="24">
        <f t="shared" si="1"/>
        <v>183</v>
      </c>
      <c r="I17" s="22">
        <v>157</v>
      </c>
      <c r="J17" s="23">
        <f t="shared" si="2"/>
        <v>36</v>
      </c>
      <c r="K17" s="24">
        <f t="shared" si="3"/>
        <v>193</v>
      </c>
      <c r="L17" s="27">
        <f t="shared" si="4"/>
        <v>376</v>
      </c>
      <c r="M17" s="22">
        <v>149</v>
      </c>
      <c r="N17" s="23">
        <f t="shared" si="5"/>
        <v>36</v>
      </c>
      <c r="O17" s="24">
        <f t="shared" si="6"/>
        <v>185</v>
      </c>
      <c r="P17" s="27">
        <f t="shared" si="7"/>
        <v>561</v>
      </c>
      <c r="Q17" s="22">
        <v>190</v>
      </c>
      <c r="R17" s="23">
        <f t="shared" si="8"/>
        <v>36</v>
      </c>
      <c r="S17" s="24">
        <f t="shared" si="9"/>
        <v>226</v>
      </c>
      <c r="T17" s="27">
        <f t="shared" si="10"/>
        <v>787</v>
      </c>
      <c r="U17" s="22">
        <v>163</v>
      </c>
      <c r="V17" s="23">
        <f t="shared" si="11"/>
        <v>36</v>
      </c>
      <c r="W17" s="24">
        <f t="shared" si="12"/>
        <v>199</v>
      </c>
      <c r="X17" s="27">
        <f t="shared" si="13"/>
        <v>986</v>
      </c>
      <c r="Y17" s="22">
        <v>173</v>
      </c>
      <c r="Z17" s="23">
        <f t="shared" si="14"/>
        <v>36</v>
      </c>
      <c r="AA17" s="24">
        <f t="shared" si="15"/>
        <v>209</v>
      </c>
      <c r="AB17" s="25">
        <f t="shared" si="16"/>
        <v>1195</v>
      </c>
      <c r="AC17" s="55">
        <f t="shared" si="17"/>
        <v>979</v>
      </c>
      <c r="AD17" s="26">
        <f t="shared" si="19"/>
        <v>163.16666666666666</v>
      </c>
    </row>
    <row r="18" spans="1:30" ht="12.75">
      <c r="A18" s="19">
        <v>15</v>
      </c>
      <c r="B18" s="20" t="s">
        <v>168</v>
      </c>
      <c r="C18" s="20">
        <v>178</v>
      </c>
      <c r="D18" s="21">
        <v>19</v>
      </c>
      <c r="E18" s="28">
        <v>40</v>
      </c>
      <c r="F18" s="22">
        <v>189</v>
      </c>
      <c r="G18" s="23">
        <f t="shared" si="0"/>
        <v>19</v>
      </c>
      <c r="H18" s="24">
        <f t="shared" si="1"/>
        <v>208</v>
      </c>
      <c r="I18" s="22">
        <v>159</v>
      </c>
      <c r="J18" s="23">
        <f t="shared" si="2"/>
        <v>19</v>
      </c>
      <c r="K18" s="24">
        <f t="shared" si="3"/>
        <v>178</v>
      </c>
      <c r="L18" s="27">
        <f t="shared" si="4"/>
        <v>386</v>
      </c>
      <c r="M18" s="22">
        <v>200</v>
      </c>
      <c r="N18" s="23">
        <f t="shared" si="5"/>
        <v>19</v>
      </c>
      <c r="O18" s="24">
        <f t="shared" si="6"/>
        <v>219</v>
      </c>
      <c r="P18" s="27">
        <f t="shared" si="7"/>
        <v>605</v>
      </c>
      <c r="Q18" s="22">
        <v>172</v>
      </c>
      <c r="R18" s="23">
        <f t="shared" si="8"/>
        <v>19</v>
      </c>
      <c r="S18" s="24">
        <f t="shared" si="9"/>
        <v>191</v>
      </c>
      <c r="T18" s="27">
        <f t="shared" si="10"/>
        <v>796</v>
      </c>
      <c r="U18" s="22">
        <v>147</v>
      </c>
      <c r="V18" s="23">
        <f t="shared" si="11"/>
        <v>19</v>
      </c>
      <c r="W18" s="24">
        <f t="shared" si="12"/>
        <v>166</v>
      </c>
      <c r="X18" s="27">
        <f t="shared" si="13"/>
        <v>962</v>
      </c>
      <c r="Y18" s="22">
        <v>210</v>
      </c>
      <c r="Z18" s="23">
        <f t="shared" si="14"/>
        <v>19</v>
      </c>
      <c r="AA18" s="24">
        <f t="shared" si="15"/>
        <v>229</v>
      </c>
      <c r="AB18" s="25">
        <f t="shared" si="16"/>
        <v>1191</v>
      </c>
      <c r="AC18" s="55">
        <f t="shared" si="17"/>
        <v>1077</v>
      </c>
      <c r="AD18" s="26">
        <f t="shared" si="19"/>
        <v>179.5</v>
      </c>
    </row>
    <row r="19" spans="1:30" ht="12.75">
      <c r="A19" s="19">
        <v>16</v>
      </c>
      <c r="B19" s="20" t="s">
        <v>123</v>
      </c>
      <c r="C19" s="20">
        <v>157</v>
      </c>
      <c r="D19" s="21">
        <v>38</v>
      </c>
      <c r="E19" s="28">
        <v>33</v>
      </c>
      <c r="F19" s="22">
        <v>111</v>
      </c>
      <c r="G19" s="23">
        <f t="shared" si="0"/>
        <v>38</v>
      </c>
      <c r="H19" s="24">
        <f t="shared" si="1"/>
        <v>149</v>
      </c>
      <c r="I19" s="22">
        <v>169</v>
      </c>
      <c r="J19" s="23">
        <f t="shared" si="2"/>
        <v>38</v>
      </c>
      <c r="K19" s="24">
        <f t="shared" si="3"/>
        <v>207</v>
      </c>
      <c r="L19" s="27">
        <f t="shared" si="4"/>
        <v>356</v>
      </c>
      <c r="M19" s="22">
        <v>172</v>
      </c>
      <c r="N19" s="23">
        <f t="shared" si="5"/>
        <v>38</v>
      </c>
      <c r="O19" s="24">
        <f t="shared" si="6"/>
        <v>210</v>
      </c>
      <c r="P19" s="27">
        <f t="shared" si="7"/>
        <v>566</v>
      </c>
      <c r="Q19" s="22">
        <v>169</v>
      </c>
      <c r="R19" s="23">
        <f t="shared" si="8"/>
        <v>38</v>
      </c>
      <c r="S19" s="24">
        <f t="shared" si="9"/>
        <v>207</v>
      </c>
      <c r="T19" s="27">
        <f t="shared" si="10"/>
        <v>773</v>
      </c>
      <c r="U19" s="22">
        <v>172</v>
      </c>
      <c r="V19" s="23">
        <f t="shared" si="11"/>
        <v>38</v>
      </c>
      <c r="W19" s="24">
        <f t="shared" si="12"/>
        <v>210</v>
      </c>
      <c r="X19" s="27">
        <f t="shared" si="13"/>
        <v>983</v>
      </c>
      <c r="Y19" s="22">
        <v>169</v>
      </c>
      <c r="Z19" s="23">
        <f t="shared" si="14"/>
        <v>38</v>
      </c>
      <c r="AA19" s="24">
        <f t="shared" si="15"/>
        <v>207</v>
      </c>
      <c r="AB19" s="25">
        <f t="shared" si="16"/>
        <v>1190</v>
      </c>
      <c r="AC19" s="55">
        <f t="shared" si="17"/>
        <v>962</v>
      </c>
      <c r="AD19" s="26">
        <f t="shared" si="19"/>
        <v>160.33333333333334</v>
      </c>
    </row>
    <row r="20" spans="1:30" ht="12.75">
      <c r="A20" s="19">
        <v>17</v>
      </c>
      <c r="B20" s="20" t="s">
        <v>120</v>
      </c>
      <c r="C20" s="20">
        <v>139</v>
      </c>
      <c r="D20" s="21">
        <v>54</v>
      </c>
      <c r="E20" s="28">
        <v>29</v>
      </c>
      <c r="F20" s="22">
        <v>162</v>
      </c>
      <c r="G20" s="23">
        <f t="shared" si="0"/>
        <v>54</v>
      </c>
      <c r="H20" s="24">
        <f t="shared" si="1"/>
        <v>216</v>
      </c>
      <c r="I20" s="22">
        <v>111</v>
      </c>
      <c r="J20" s="23">
        <f t="shared" si="2"/>
        <v>54</v>
      </c>
      <c r="K20" s="24">
        <f t="shared" si="3"/>
        <v>165</v>
      </c>
      <c r="L20" s="27">
        <f t="shared" si="4"/>
        <v>381</v>
      </c>
      <c r="M20" s="22">
        <v>167</v>
      </c>
      <c r="N20" s="23">
        <f t="shared" si="5"/>
        <v>54</v>
      </c>
      <c r="O20" s="24">
        <f t="shared" si="6"/>
        <v>221</v>
      </c>
      <c r="P20" s="27">
        <f t="shared" si="7"/>
        <v>602</v>
      </c>
      <c r="Q20" s="22">
        <v>136</v>
      </c>
      <c r="R20" s="23">
        <f t="shared" si="8"/>
        <v>54</v>
      </c>
      <c r="S20" s="24">
        <f t="shared" si="9"/>
        <v>190</v>
      </c>
      <c r="T20" s="27">
        <f t="shared" si="10"/>
        <v>792</v>
      </c>
      <c r="U20" s="22">
        <v>130</v>
      </c>
      <c r="V20" s="23">
        <f t="shared" si="11"/>
        <v>54</v>
      </c>
      <c r="W20" s="24">
        <f t="shared" si="12"/>
        <v>184</v>
      </c>
      <c r="X20" s="27">
        <f t="shared" si="13"/>
        <v>976</v>
      </c>
      <c r="Y20" s="22">
        <v>156</v>
      </c>
      <c r="Z20" s="23">
        <f t="shared" si="14"/>
        <v>54</v>
      </c>
      <c r="AA20" s="24">
        <f t="shared" si="15"/>
        <v>210</v>
      </c>
      <c r="AB20" s="25">
        <f t="shared" si="16"/>
        <v>1186</v>
      </c>
      <c r="AC20" s="55">
        <f t="shared" si="17"/>
        <v>862</v>
      </c>
      <c r="AD20" s="26">
        <f t="shared" si="19"/>
        <v>143.66666666666666</v>
      </c>
    </row>
    <row r="21" spans="1:30" ht="12.75">
      <c r="A21" s="19">
        <v>18</v>
      </c>
      <c r="B21" s="20" t="s">
        <v>140</v>
      </c>
      <c r="C21" s="20">
        <v>141</v>
      </c>
      <c r="D21" s="21">
        <v>53</v>
      </c>
      <c r="E21" s="28">
        <v>48</v>
      </c>
      <c r="F21" s="22">
        <v>157</v>
      </c>
      <c r="G21" s="23">
        <f t="shared" si="0"/>
        <v>53</v>
      </c>
      <c r="H21" s="24">
        <f t="shared" si="1"/>
        <v>210</v>
      </c>
      <c r="I21" s="22">
        <v>154</v>
      </c>
      <c r="J21" s="23">
        <f t="shared" si="2"/>
        <v>53</v>
      </c>
      <c r="K21" s="24">
        <f t="shared" si="3"/>
        <v>207</v>
      </c>
      <c r="L21" s="27">
        <f t="shared" si="4"/>
        <v>417</v>
      </c>
      <c r="M21" s="22">
        <v>126</v>
      </c>
      <c r="N21" s="23">
        <f t="shared" si="5"/>
        <v>53</v>
      </c>
      <c r="O21" s="24">
        <f t="shared" si="6"/>
        <v>179</v>
      </c>
      <c r="P21" s="27">
        <f t="shared" si="7"/>
        <v>596</v>
      </c>
      <c r="Q21" s="22">
        <v>136</v>
      </c>
      <c r="R21" s="23">
        <f t="shared" si="8"/>
        <v>53</v>
      </c>
      <c r="S21" s="24">
        <f t="shared" si="9"/>
        <v>189</v>
      </c>
      <c r="T21" s="27">
        <f t="shared" si="10"/>
        <v>785</v>
      </c>
      <c r="U21" s="22">
        <v>142</v>
      </c>
      <c r="V21" s="23">
        <f t="shared" si="11"/>
        <v>53</v>
      </c>
      <c r="W21" s="24">
        <f t="shared" si="12"/>
        <v>195</v>
      </c>
      <c r="X21" s="27">
        <f t="shared" si="13"/>
        <v>980</v>
      </c>
      <c r="Y21" s="22">
        <v>149</v>
      </c>
      <c r="Z21" s="23">
        <f t="shared" si="14"/>
        <v>53</v>
      </c>
      <c r="AA21" s="24">
        <f t="shared" si="15"/>
        <v>202</v>
      </c>
      <c r="AB21" s="25">
        <f t="shared" si="16"/>
        <v>1182</v>
      </c>
      <c r="AC21" s="55">
        <f t="shared" si="17"/>
        <v>864</v>
      </c>
      <c r="AD21" s="26">
        <f t="shared" si="19"/>
        <v>144</v>
      </c>
    </row>
    <row r="22" spans="1:30" ht="12.75">
      <c r="A22" s="19">
        <v>19</v>
      </c>
      <c r="B22" s="20" t="s">
        <v>127</v>
      </c>
      <c r="C22" s="20">
        <v>158</v>
      </c>
      <c r="D22" s="21">
        <v>37</v>
      </c>
      <c r="E22" s="28">
        <v>38</v>
      </c>
      <c r="F22" s="22">
        <v>143</v>
      </c>
      <c r="G22" s="23">
        <f t="shared" si="0"/>
        <v>37</v>
      </c>
      <c r="H22" s="24">
        <f t="shared" si="1"/>
        <v>180</v>
      </c>
      <c r="I22" s="22">
        <v>159</v>
      </c>
      <c r="J22" s="23">
        <f t="shared" si="2"/>
        <v>37</v>
      </c>
      <c r="K22" s="24">
        <f t="shared" si="3"/>
        <v>196</v>
      </c>
      <c r="L22" s="27">
        <f t="shared" si="4"/>
        <v>376</v>
      </c>
      <c r="M22" s="22">
        <v>146</v>
      </c>
      <c r="N22" s="23">
        <f t="shared" si="5"/>
        <v>37</v>
      </c>
      <c r="O22" s="24">
        <f t="shared" si="6"/>
        <v>183</v>
      </c>
      <c r="P22" s="27">
        <f t="shared" si="7"/>
        <v>559</v>
      </c>
      <c r="Q22" s="22">
        <v>189</v>
      </c>
      <c r="R22" s="23">
        <f t="shared" si="8"/>
        <v>37</v>
      </c>
      <c r="S22" s="24">
        <f t="shared" si="9"/>
        <v>226</v>
      </c>
      <c r="T22" s="27">
        <f t="shared" si="10"/>
        <v>785</v>
      </c>
      <c r="U22" s="22">
        <v>129</v>
      </c>
      <c r="V22" s="23">
        <f t="shared" si="11"/>
        <v>37</v>
      </c>
      <c r="W22" s="24">
        <f t="shared" si="12"/>
        <v>166</v>
      </c>
      <c r="X22" s="27">
        <f t="shared" si="13"/>
        <v>951</v>
      </c>
      <c r="Y22" s="22">
        <v>191</v>
      </c>
      <c r="Z22" s="23">
        <f t="shared" si="14"/>
        <v>37</v>
      </c>
      <c r="AA22" s="24">
        <f t="shared" si="15"/>
        <v>228</v>
      </c>
      <c r="AB22" s="25">
        <f t="shared" si="16"/>
        <v>1179</v>
      </c>
      <c r="AC22" s="55">
        <f t="shared" si="17"/>
        <v>957</v>
      </c>
      <c r="AD22" s="26">
        <f t="shared" si="19"/>
        <v>159.5</v>
      </c>
    </row>
    <row r="23" spans="1:30" ht="12.75">
      <c r="A23" s="19">
        <v>20</v>
      </c>
      <c r="B23" s="20" t="s">
        <v>149</v>
      </c>
      <c r="C23" s="20">
        <v>160</v>
      </c>
      <c r="D23" s="21">
        <v>36</v>
      </c>
      <c r="E23" s="28">
        <v>53</v>
      </c>
      <c r="F23" s="22">
        <v>145</v>
      </c>
      <c r="G23" s="23">
        <f t="shared" si="0"/>
        <v>36</v>
      </c>
      <c r="H23" s="24">
        <f t="shared" si="1"/>
        <v>181</v>
      </c>
      <c r="I23" s="22">
        <v>172</v>
      </c>
      <c r="J23" s="23">
        <f t="shared" si="2"/>
        <v>36</v>
      </c>
      <c r="K23" s="24">
        <f t="shared" si="3"/>
        <v>208</v>
      </c>
      <c r="L23" s="27">
        <f t="shared" si="4"/>
        <v>389</v>
      </c>
      <c r="M23" s="22">
        <v>125</v>
      </c>
      <c r="N23" s="23">
        <f t="shared" si="5"/>
        <v>36</v>
      </c>
      <c r="O23" s="24">
        <f t="shared" si="6"/>
        <v>161</v>
      </c>
      <c r="P23" s="27">
        <f t="shared" si="7"/>
        <v>550</v>
      </c>
      <c r="Q23" s="22">
        <v>180</v>
      </c>
      <c r="R23" s="23">
        <f t="shared" si="8"/>
        <v>36</v>
      </c>
      <c r="S23" s="24">
        <f t="shared" si="9"/>
        <v>216</v>
      </c>
      <c r="T23" s="27">
        <f t="shared" si="10"/>
        <v>766</v>
      </c>
      <c r="U23" s="22">
        <v>180</v>
      </c>
      <c r="V23" s="23">
        <f t="shared" si="11"/>
        <v>36</v>
      </c>
      <c r="W23" s="24">
        <f t="shared" si="12"/>
        <v>216</v>
      </c>
      <c r="X23" s="27">
        <f t="shared" si="13"/>
        <v>982</v>
      </c>
      <c r="Y23" s="22">
        <v>159</v>
      </c>
      <c r="Z23" s="23">
        <f t="shared" si="14"/>
        <v>36</v>
      </c>
      <c r="AA23" s="24">
        <f t="shared" si="15"/>
        <v>195</v>
      </c>
      <c r="AB23" s="25">
        <f t="shared" si="16"/>
        <v>1177</v>
      </c>
      <c r="AC23" s="55">
        <f t="shared" si="17"/>
        <v>961</v>
      </c>
      <c r="AD23" s="26">
        <f t="shared" si="19"/>
        <v>160.16666666666666</v>
      </c>
    </row>
    <row r="24" spans="1:30" ht="12.75">
      <c r="A24" s="19">
        <v>21</v>
      </c>
      <c r="B24" s="20" t="s">
        <v>165</v>
      </c>
      <c r="C24" s="20">
        <v>134</v>
      </c>
      <c r="D24" s="21">
        <v>59</v>
      </c>
      <c r="E24" s="28">
        <v>30</v>
      </c>
      <c r="F24" s="22">
        <v>135</v>
      </c>
      <c r="G24" s="23">
        <f t="shared" si="0"/>
        <v>59</v>
      </c>
      <c r="H24" s="24">
        <f t="shared" si="1"/>
        <v>194</v>
      </c>
      <c r="I24" s="22">
        <v>154</v>
      </c>
      <c r="J24" s="23">
        <f t="shared" si="2"/>
        <v>59</v>
      </c>
      <c r="K24" s="24">
        <f t="shared" si="3"/>
        <v>213</v>
      </c>
      <c r="L24" s="27">
        <f t="shared" si="4"/>
        <v>407</v>
      </c>
      <c r="M24" s="22">
        <v>135</v>
      </c>
      <c r="N24" s="23">
        <f t="shared" si="5"/>
        <v>59</v>
      </c>
      <c r="O24" s="24">
        <f t="shared" si="6"/>
        <v>194</v>
      </c>
      <c r="P24" s="27">
        <f t="shared" si="7"/>
        <v>601</v>
      </c>
      <c r="Q24" s="22">
        <v>118</v>
      </c>
      <c r="R24" s="23">
        <f t="shared" si="8"/>
        <v>59</v>
      </c>
      <c r="S24" s="24">
        <f t="shared" si="9"/>
        <v>177</v>
      </c>
      <c r="T24" s="27">
        <f t="shared" si="10"/>
        <v>778</v>
      </c>
      <c r="U24" s="22">
        <v>124</v>
      </c>
      <c r="V24" s="23">
        <f t="shared" si="11"/>
        <v>59</v>
      </c>
      <c r="W24" s="24">
        <f t="shared" si="12"/>
        <v>183</v>
      </c>
      <c r="X24" s="27">
        <f t="shared" si="13"/>
        <v>961</v>
      </c>
      <c r="Y24" s="22">
        <v>151</v>
      </c>
      <c r="Z24" s="23">
        <f t="shared" si="14"/>
        <v>59</v>
      </c>
      <c r="AA24" s="24">
        <f t="shared" si="15"/>
        <v>210</v>
      </c>
      <c r="AB24" s="25">
        <f t="shared" si="16"/>
        <v>1171</v>
      </c>
      <c r="AC24" s="55">
        <f t="shared" si="17"/>
        <v>817</v>
      </c>
      <c r="AD24" s="26">
        <f t="shared" si="19"/>
        <v>136.16666666666666</v>
      </c>
    </row>
    <row r="25" spans="1:30" ht="12.75">
      <c r="A25" s="19">
        <v>22</v>
      </c>
      <c r="B25" s="20" t="s">
        <v>151</v>
      </c>
      <c r="C25" s="20">
        <v>181</v>
      </c>
      <c r="D25" s="21">
        <v>17</v>
      </c>
      <c r="E25" s="28">
        <v>56</v>
      </c>
      <c r="F25" s="22">
        <v>158</v>
      </c>
      <c r="G25" s="23">
        <f t="shared" si="0"/>
        <v>17</v>
      </c>
      <c r="H25" s="24">
        <f t="shared" si="1"/>
        <v>175</v>
      </c>
      <c r="I25" s="22">
        <v>195</v>
      </c>
      <c r="J25" s="23">
        <f t="shared" si="2"/>
        <v>17</v>
      </c>
      <c r="K25" s="24">
        <f t="shared" si="3"/>
        <v>212</v>
      </c>
      <c r="L25" s="27">
        <f t="shared" si="4"/>
        <v>387</v>
      </c>
      <c r="M25" s="22">
        <v>144</v>
      </c>
      <c r="N25" s="23">
        <f t="shared" si="5"/>
        <v>17</v>
      </c>
      <c r="O25" s="24">
        <f t="shared" si="6"/>
        <v>161</v>
      </c>
      <c r="P25" s="27">
        <f t="shared" si="7"/>
        <v>548</v>
      </c>
      <c r="Q25" s="22">
        <v>222</v>
      </c>
      <c r="R25" s="23">
        <f t="shared" si="8"/>
        <v>17</v>
      </c>
      <c r="S25" s="24">
        <f t="shared" si="9"/>
        <v>239</v>
      </c>
      <c r="T25" s="27">
        <f t="shared" si="10"/>
        <v>787</v>
      </c>
      <c r="U25" s="22">
        <v>189</v>
      </c>
      <c r="V25" s="23">
        <f t="shared" si="11"/>
        <v>17</v>
      </c>
      <c r="W25" s="24">
        <f t="shared" si="12"/>
        <v>206</v>
      </c>
      <c r="X25" s="27">
        <f t="shared" si="13"/>
        <v>993</v>
      </c>
      <c r="Y25" s="22">
        <v>156</v>
      </c>
      <c r="Z25" s="23">
        <f t="shared" si="14"/>
        <v>17</v>
      </c>
      <c r="AA25" s="24">
        <f t="shared" si="15"/>
        <v>173</v>
      </c>
      <c r="AB25" s="25">
        <f t="shared" si="16"/>
        <v>1166</v>
      </c>
      <c r="AC25" s="55">
        <f t="shared" si="17"/>
        <v>1064</v>
      </c>
      <c r="AD25" s="26">
        <f t="shared" si="19"/>
        <v>177.33333333333334</v>
      </c>
    </row>
    <row r="26" spans="1:30" ht="12.75">
      <c r="A26" s="19">
        <v>23</v>
      </c>
      <c r="B26" s="20" t="s">
        <v>119</v>
      </c>
      <c r="C26" s="20">
        <v>190</v>
      </c>
      <c r="D26" s="21">
        <v>9</v>
      </c>
      <c r="E26" s="28">
        <v>28</v>
      </c>
      <c r="F26" s="22">
        <v>200</v>
      </c>
      <c r="G26" s="23">
        <f t="shared" si="0"/>
        <v>9</v>
      </c>
      <c r="H26" s="24">
        <f t="shared" si="1"/>
        <v>209</v>
      </c>
      <c r="I26" s="22">
        <v>160</v>
      </c>
      <c r="J26" s="23">
        <f t="shared" si="2"/>
        <v>9</v>
      </c>
      <c r="K26" s="24">
        <f t="shared" si="3"/>
        <v>169</v>
      </c>
      <c r="L26" s="27">
        <f t="shared" si="4"/>
        <v>378</v>
      </c>
      <c r="M26" s="22">
        <v>238</v>
      </c>
      <c r="N26" s="23">
        <f t="shared" si="5"/>
        <v>9</v>
      </c>
      <c r="O26" s="24">
        <f t="shared" si="6"/>
        <v>247</v>
      </c>
      <c r="P26" s="27">
        <f t="shared" si="7"/>
        <v>625</v>
      </c>
      <c r="Q26" s="22">
        <v>171</v>
      </c>
      <c r="R26" s="23">
        <f t="shared" si="8"/>
        <v>9</v>
      </c>
      <c r="S26" s="24">
        <f t="shared" si="9"/>
        <v>180</v>
      </c>
      <c r="T26" s="27">
        <f t="shared" si="10"/>
        <v>805</v>
      </c>
      <c r="U26" s="22">
        <v>176</v>
      </c>
      <c r="V26" s="23">
        <f t="shared" si="11"/>
        <v>9</v>
      </c>
      <c r="W26" s="24">
        <f t="shared" si="12"/>
        <v>185</v>
      </c>
      <c r="X26" s="27">
        <f t="shared" si="13"/>
        <v>990</v>
      </c>
      <c r="Y26" s="22">
        <v>166</v>
      </c>
      <c r="Z26" s="23">
        <f t="shared" si="14"/>
        <v>9</v>
      </c>
      <c r="AA26" s="24">
        <f t="shared" si="15"/>
        <v>175</v>
      </c>
      <c r="AB26" s="25">
        <f t="shared" si="16"/>
        <v>1165</v>
      </c>
      <c r="AC26" s="55">
        <f aca="true" t="shared" si="20" ref="AC26:AC44">F26+I26+M26+Q26+U26+Y26</f>
        <v>1111</v>
      </c>
      <c r="AD26" s="26">
        <f aca="true" t="shared" si="21" ref="AD26:AD44">AVERAGE(F26,I26,M26,Q26,U26,Y26)</f>
        <v>185.16666666666666</v>
      </c>
    </row>
    <row r="27" spans="1:30" ht="12.75">
      <c r="A27" s="19">
        <v>24</v>
      </c>
      <c r="B27" s="20" t="s">
        <v>153</v>
      </c>
      <c r="C27" s="20">
        <v>160</v>
      </c>
      <c r="D27" s="21">
        <v>36</v>
      </c>
      <c r="E27" s="28">
        <v>58</v>
      </c>
      <c r="F27" s="22">
        <v>170</v>
      </c>
      <c r="G27" s="23">
        <f t="shared" si="0"/>
        <v>36</v>
      </c>
      <c r="H27" s="24">
        <f t="shared" si="1"/>
        <v>206</v>
      </c>
      <c r="I27" s="22">
        <v>153</v>
      </c>
      <c r="J27" s="23">
        <f t="shared" si="2"/>
        <v>36</v>
      </c>
      <c r="K27" s="24">
        <f t="shared" si="3"/>
        <v>189</v>
      </c>
      <c r="L27" s="27">
        <f t="shared" si="4"/>
        <v>395</v>
      </c>
      <c r="M27" s="22">
        <v>154</v>
      </c>
      <c r="N27" s="23">
        <f t="shared" si="5"/>
        <v>36</v>
      </c>
      <c r="O27" s="24">
        <f t="shared" si="6"/>
        <v>190</v>
      </c>
      <c r="P27" s="27">
        <f t="shared" si="7"/>
        <v>585</v>
      </c>
      <c r="Q27" s="22">
        <v>151</v>
      </c>
      <c r="R27" s="23">
        <f t="shared" si="8"/>
        <v>36</v>
      </c>
      <c r="S27" s="24">
        <f t="shared" si="9"/>
        <v>187</v>
      </c>
      <c r="T27" s="27">
        <f t="shared" si="10"/>
        <v>772</v>
      </c>
      <c r="U27" s="22">
        <v>151</v>
      </c>
      <c r="V27" s="23">
        <f t="shared" si="11"/>
        <v>36</v>
      </c>
      <c r="W27" s="24">
        <f t="shared" si="12"/>
        <v>187</v>
      </c>
      <c r="X27" s="27">
        <f t="shared" si="13"/>
        <v>959</v>
      </c>
      <c r="Y27" s="22">
        <v>170</v>
      </c>
      <c r="Z27" s="23">
        <f t="shared" si="14"/>
        <v>36</v>
      </c>
      <c r="AA27" s="24">
        <f t="shared" si="15"/>
        <v>206</v>
      </c>
      <c r="AB27" s="25">
        <f t="shared" si="16"/>
        <v>1165</v>
      </c>
      <c r="AC27" s="55">
        <f t="shared" si="20"/>
        <v>949</v>
      </c>
      <c r="AD27" s="26">
        <f t="shared" si="21"/>
        <v>158.16666666666666</v>
      </c>
    </row>
    <row r="28" spans="1:30" ht="12.75">
      <c r="A28" s="19">
        <v>25</v>
      </c>
      <c r="B28" s="20" t="s">
        <v>129</v>
      </c>
      <c r="C28" s="20">
        <v>99</v>
      </c>
      <c r="D28" s="21">
        <v>90</v>
      </c>
      <c r="E28" s="28">
        <v>39</v>
      </c>
      <c r="F28" s="22">
        <v>89</v>
      </c>
      <c r="G28" s="23">
        <f t="shared" si="0"/>
        <v>90</v>
      </c>
      <c r="H28" s="24">
        <f t="shared" si="1"/>
        <v>179</v>
      </c>
      <c r="I28" s="22">
        <v>96</v>
      </c>
      <c r="J28" s="23">
        <f t="shared" si="2"/>
        <v>90</v>
      </c>
      <c r="K28" s="24">
        <f t="shared" si="3"/>
        <v>186</v>
      </c>
      <c r="L28" s="27">
        <f t="shared" si="4"/>
        <v>365</v>
      </c>
      <c r="M28" s="22">
        <v>78</v>
      </c>
      <c r="N28" s="23">
        <f t="shared" si="5"/>
        <v>90</v>
      </c>
      <c r="O28" s="24">
        <f t="shared" si="6"/>
        <v>168</v>
      </c>
      <c r="P28" s="27">
        <f t="shared" si="7"/>
        <v>533</v>
      </c>
      <c r="Q28" s="22">
        <v>120</v>
      </c>
      <c r="R28" s="23">
        <f t="shared" si="8"/>
        <v>90</v>
      </c>
      <c r="S28" s="24">
        <f t="shared" si="9"/>
        <v>210</v>
      </c>
      <c r="T28" s="27">
        <f t="shared" si="10"/>
        <v>743</v>
      </c>
      <c r="U28" s="22">
        <v>106</v>
      </c>
      <c r="V28" s="23">
        <f t="shared" si="11"/>
        <v>90</v>
      </c>
      <c r="W28" s="24">
        <f t="shared" si="12"/>
        <v>196</v>
      </c>
      <c r="X28" s="27">
        <f t="shared" si="13"/>
        <v>939</v>
      </c>
      <c r="Y28" s="22">
        <v>125</v>
      </c>
      <c r="Z28" s="23">
        <f t="shared" si="14"/>
        <v>90</v>
      </c>
      <c r="AA28" s="24">
        <f t="shared" si="15"/>
        <v>215</v>
      </c>
      <c r="AB28" s="25">
        <f t="shared" si="16"/>
        <v>1154</v>
      </c>
      <c r="AC28" s="55">
        <f t="shared" si="20"/>
        <v>614</v>
      </c>
      <c r="AD28" s="26">
        <f t="shared" si="21"/>
        <v>102.33333333333333</v>
      </c>
    </row>
    <row r="29" spans="1:30" ht="12.75">
      <c r="A29" s="19">
        <v>26</v>
      </c>
      <c r="B29" s="20" t="s">
        <v>141</v>
      </c>
      <c r="C29" s="20">
        <v>176</v>
      </c>
      <c r="D29" s="21">
        <v>21</v>
      </c>
      <c r="E29" s="28">
        <v>48</v>
      </c>
      <c r="F29" s="22">
        <v>153</v>
      </c>
      <c r="G29" s="23">
        <f t="shared" si="0"/>
        <v>21</v>
      </c>
      <c r="H29" s="24">
        <f t="shared" si="1"/>
        <v>174</v>
      </c>
      <c r="I29" s="22">
        <v>153</v>
      </c>
      <c r="J29" s="23">
        <f t="shared" si="2"/>
        <v>21</v>
      </c>
      <c r="K29" s="24">
        <f t="shared" si="3"/>
        <v>174</v>
      </c>
      <c r="L29" s="27">
        <f t="shared" si="4"/>
        <v>348</v>
      </c>
      <c r="M29" s="22">
        <v>171</v>
      </c>
      <c r="N29" s="23">
        <f t="shared" si="5"/>
        <v>21</v>
      </c>
      <c r="O29" s="24">
        <f t="shared" si="6"/>
        <v>192</v>
      </c>
      <c r="P29" s="27">
        <f t="shared" si="7"/>
        <v>540</v>
      </c>
      <c r="Q29" s="22">
        <v>225</v>
      </c>
      <c r="R29" s="23">
        <f t="shared" si="8"/>
        <v>21</v>
      </c>
      <c r="S29" s="24">
        <f t="shared" si="9"/>
        <v>246</v>
      </c>
      <c r="T29" s="27">
        <f t="shared" si="10"/>
        <v>786</v>
      </c>
      <c r="U29" s="22">
        <v>166</v>
      </c>
      <c r="V29" s="23">
        <f t="shared" si="11"/>
        <v>21</v>
      </c>
      <c r="W29" s="24">
        <f t="shared" si="12"/>
        <v>187</v>
      </c>
      <c r="X29" s="27">
        <f t="shared" si="13"/>
        <v>973</v>
      </c>
      <c r="Y29" s="22">
        <v>159</v>
      </c>
      <c r="Z29" s="23">
        <f t="shared" si="14"/>
        <v>21</v>
      </c>
      <c r="AA29" s="24">
        <f t="shared" si="15"/>
        <v>180</v>
      </c>
      <c r="AB29" s="25">
        <f t="shared" si="16"/>
        <v>1153</v>
      </c>
      <c r="AC29" s="55">
        <f t="shared" si="20"/>
        <v>1027</v>
      </c>
      <c r="AD29" s="26">
        <f t="shared" si="21"/>
        <v>171.16666666666666</v>
      </c>
    </row>
    <row r="30" spans="1:30" ht="12.75">
      <c r="A30" s="19">
        <v>27</v>
      </c>
      <c r="B30" s="20" t="s">
        <v>139</v>
      </c>
      <c r="C30" s="20">
        <v>135</v>
      </c>
      <c r="D30" s="21">
        <v>58</v>
      </c>
      <c r="E30" s="28">
        <v>47</v>
      </c>
      <c r="F30" s="22">
        <v>124</v>
      </c>
      <c r="G30" s="23">
        <f t="shared" si="0"/>
        <v>58</v>
      </c>
      <c r="H30" s="24">
        <f t="shared" si="1"/>
        <v>182</v>
      </c>
      <c r="I30" s="22">
        <v>151</v>
      </c>
      <c r="J30" s="23">
        <f t="shared" si="2"/>
        <v>58</v>
      </c>
      <c r="K30" s="24">
        <f t="shared" si="3"/>
        <v>209</v>
      </c>
      <c r="L30" s="27">
        <f t="shared" si="4"/>
        <v>391</v>
      </c>
      <c r="M30" s="22">
        <v>157</v>
      </c>
      <c r="N30" s="23">
        <f t="shared" si="5"/>
        <v>58</v>
      </c>
      <c r="O30" s="24">
        <f t="shared" si="6"/>
        <v>215</v>
      </c>
      <c r="P30" s="27">
        <f t="shared" si="7"/>
        <v>606</v>
      </c>
      <c r="Q30" s="22">
        <v>148</v>
      </c>
      <c r="R30" s="23">
        <f t="shared" si="8"/>
        <v>58</v>
      </c>
      <c r="S30" s="24">
        <f t="shared" si="9"/>
        <v>206</v>
      </c>
      <c r="T30" s="27">
        <f t="shared" si="10"/>
        <v>812</v>
      </c>
      <c r="U30" s="22">
        <v>123</v>
      </c>
      <c r="V30" s="23">
        <f t="shared" si="11"/>
        <v>58</v>
      </c>
      <c r="W30" s="24">
        <f t="shared" si="12"/>
        <v>181</v>
      </c>
      <c r="X30" s="27">
        <f t="shared" si="13"/>
        <v>993</v>
      </c>
      <c r="Y30" s="22">
        <v>100</v>
      </c>
      <c r="Z30" s="23">
        <f t="shared" si="14"/>
        <v>58</v>
      </c>
      <c r="AA30" s="24">
        <f t="shared" si="15"/>
        <v>158</v>
      </c>
      <c r="AB30" s="25">
        <f t="shared" si="16"/>
        <v>1151</v>
      </c>
      <c r="AC30" s="55">
        <f t="shared" si="20"/>
        <v>803</v>
      </c>
      <c r="AD30" s="26">
        <f t="shared" si="21"/>
        <v>133.83333333333334</v>
      </c>
    </row>
    <row r="31" spans="1:30" ht="12.75">
      <c r="A31" s="19">
        <v>28</v>
      </c>
      <c r="B31" s="20" t="s">
        <v>147</v>
      </c>
      <c r="C31" s="20">
        <v>181</v>
      </c>
      <c r="D31" s="21">
        <v>17</v>
      </c>
      <c r="E31" s="28">
        <v>52</v>
      </c>
      <c r="F31" s="22">
        <v>187</v>
      </c>
      <c r="G31" s="23">
        <f t="shared" si="0"/>
        <v>17</v>
      </c>
      <c r="H31" s="24">
        <f t="shared" si="1"/>
        <v>204</v>
      </c>
      <c r="I31" s="22">
        <v>162</v>
      </c>
      <c r="J31" s="23">
        <f t="shared" si="2"/>
        <v>17</v>
      </c>
      <c r="K31" s="24">
        <f t="shared" si="3"/>
        <v>179</v>
      </c>
      <c r="L31" s="27">
        <f t="shared" si="4"/>
        <v>383</v>
      </c>
      <c r="M31" s="22">
        <v>178</v>
      </c>
      <c r="N31" s="23">
        <f t="shared" si="5"/>
        <v>17</v>
      </c>
      <c r="O31" s="24">
        <f t="shared" si="6"/>
        <v>195</v>
      </c>
      <c r="P31" s="27">
        <f t="shared" si="7"/>
        <v>578</v>
      </c>
      <c r="Q31" s="22">
        <v>172</v>
      </c>
      <c r="R31" s="23">
        <f t="shared" si="8"/>
        <v>17</v>
      </c>
      <c r="S31" s="24">
        <f t="shared" si="9"/>
        <v>189</v>
      </c>
      <c r="T31" s="27">
        <f t="shared" si="10"/>
        <v>767</v>
      </c>
      <c r="U31" s="22">
        <v>165</v>
      </c>
      <c r="V31" s="23">
        <f t="shared" si="11"/>
        <v>17</v>
      </c>
      <c r="W31" s="24">
        <f t="shared" si="12"/>
        <v>182</v>
      </c>
      <c r="X31" s="27">
        <f t="shared" si="13"/>
        <v>949</v>
      </c>
      <c r="Y31" s="22">
        <v>185</v>
      </c>
      <c r="Z31" s="23">
        <f t="shared" si="14"/>
        <v>17</v>
      </c>
      <c r="AA31" s="24">
        <f t="shared" si="15"/>
        <v>202</v>
      </c>
      <c r="AB31" s="25">
        <f t="shared" si="16"/>
        <v>1151</v>
      </c>
      <c r="AC31" s="55">
        <f t="shared" si="20"/>
        <v>1049</v>
      </c>
      <c r="AD31" s="26">
        <f t="shared" si="21"/>
        <v>174.83333333333334</v>
      </c>
    </row>
    <row r="32" spans="1:30" ht="12.75">
      <c r="A32" s="19">
        <v>29</v>
      </c>
      <c r="B32" s="20" t="s">
        <v>137</v>
      </c>
      <c r="C32" s="20">
        <v>151</v>
      </c>
      <c r="D32" s="21">
        <v>44</v>
      </c>
      <c r="E32" s="28">
        <v>45</v>
      </c>
      <c r="F32" s="22">
        <v>117</v>
      </c>
      <c r="G32" s="23">
        <f t="shared" si="0"/>
        <v>44</v>
      </c>
      <c r="H32" s="24">
        <f t="shared" si="1"/>
        <v>161</v>
      </c>
      <c r="I32" s="22">
        <v>129</v>
      </c>
      <c r="J32" s="23">
        <f t="shared" si="2"/>
        <v>44</v>
      </c>
      <c r="K32" s="24">
        <f t="shared" si="3"/>
        <v>173</v>
      </c>
      <c r="L32" s="27">
        <f t="shared" si="4"/>
        <v>334</v>
      </c>
      <c r="M32" s="22">
        <v>148</v>
      </c>
      <c r="N32" s="23">
        <f t="shared" si="5"/>
        <v>44</v>
      </c>
      <c r="O32" s="24">
        <f t="shared" si="6"/>
        <v>192</v>
      </c>
      <c r="P32" s="27">
        <f t="shared" si="7"/>
        <v>526</v>
      </c>
      <c r="Q32" s="22">
        <v>161</v>
      </c>
      <c r="R32" s="23">
        <f t="shared" si="8"/>
        <v>44</v>
      </c>
      <c r="S32" s="24">
        <f t="shared" si="9"/>
        <v>205</v>
      </c>
      <c r="T32" s="27">
        <f t="shared" si="10"/>
        <v>731</v>
      </c>
      <c r="U32" s="22">
        <v>182</v>
      </c>
      <c r="V32" s="23">
        <f t="shared" si="11"/>
        <v>44</v>
      </c>
      <c r="W32" s="24">
        <f t="shared" si="12"/>
        <v>226</v>
      </c>
      <c r="X32" s="27">
        <f t="shared" si="13"/>
        <v>957</v>
      </c>
      <c r="Y32" s="22">
        <v>146</v>
      </c>
      <c r="Z32" s="23">
        <f t="shared" si="14"/>
        <v>44</v>
      </c>
      <c r="AA32" s="24">
        <f t="shared" si="15"/>
        <v>190</v>
      </c>
      <c r="AB32" s="25">
        <f t="shared" si="16"/>
        <v>1147</v>
      </c>
      <c r="AC32" s="55">
        <f t="shared" si="20"/>
        <v>883</v>
      </c>
      <c r="AD32" s="26">
        <f t="shared" si="21"/>
        <v>147.16666666666666</v>
      </c>
    </row>
    <row r="33" spans="1:30" ht="12.75">
      <c r="A33" s="19">
        <v>30</v>
      </c>
      <c r="B33" s="20" t="s">
        <v>146</v>
      </c>
      <c r="C33" s="20">
        <v>148</v>
      </c>
      <c r="D33" s="21">
        <v>46</v>
      </c>
      <c r="E33" s="28">
        <v>51</v>
      </c>
      <c r="F33" s="22">
        <v>184</v>
      </c>
      <c r="G33" s="23">
        <f t="shared" si="0"/>
        <v>46</v>
      </c>
      <c r="H33" s="24">
        <f t="shared" si="1"/>
        <v>230</v>
      </c>
      <c r="I33" s="22">
        <v>125</v>
      </c>
      <c r="J33" s="23">
        <f t="shared" si="2"/>
        <v>46</v>
      </c>
      <c r="K33" s="24">
        <f t="shared" si="3"/>
        <v>171</v>
      </c>
      <c r="L33" s="27">
        <f t="shared" si="4"/>
        <v>401</v>
      </c>
      <c r="M33" s="22">
        <v>108</v>
      </c>
      <c r="N33" s="23">
        <f t="shared" si="5"/>
        <v>46</v>
      </c>
      <c r="O33" s="24">
        <f t="shared" si="6"/>
        <v>154</v>
      </c>
      <c r="P33" s="27">
        <f t="shared" si="7"/>
        <v>555</v>
      </c>
      <c r="Q33" s="22">
        <v>156</v>
      </c>
      <c r="R33" s="23">
        <f t="shared" si="8"/>
        <v>46</v>
      </c>
      <c r="S33" s="24">
        <f t="shared" si="9"/>
        <v>202</v>
      </c>
      <c r="T33" s="27">
        <f t="shared" si="10"/>
        <v>757</v>
      </c>
      <c r="U33" s="22">
        <v>160</v>
      </c>
      <c r="V33" s="23">
        <f t="shared" si="11"/>
        <v>46</v>
      </c>
      <c r="W33" s="24">
        <f t="shared" si="12"/>
        <v>206</v>
      </c>
      <c r="X33" s="27">
        <f t="shared" si="13"/>
        <v>963</v>
      </c>
      <c r="Y33" s="22">
        <v>132</v>
      </c>
      <c r="Z33" s="23">
        <f t="shared" si="14"/>
        <v>46</v>
      </c>
      <c r="AA33" s="24">
        <f t="shared" si="15"/>
        <v>178</v>
      </c>
      <c r="AB33" s="25">
        <f t="shared" si="16"/>
        <v>1141</v>
      </c>
      <c r="AC33" s="55">
        <f t="shared" si="20"/>
        <v>865</v>
      </c>
      <c r="AD33" s="26">
        <f t="shared" si="21"/>
        <v>144.16666666666666</v>
      </c>
    </row>
    <row r="34" spans="1:30" ht="12.75">
      <c r="A34" s="19">
        <v>31</v>
      </c>
      <c r="B34" s="20" t="s">
        <v>166</v>
      </c>
      <c r="C34" s="20">
        <v>171</v>
      </c>
      <c r="D34" s="21">
        <v>26</v>
      </c>
      <c r="E34" s="28">
        <v>35</v>
      </c>
      <c r="F34" s="22">
        <v>130</v>
      </c>
      <c r="G34" s="23">
        <f t="shared" si="0"/>
        <v>26</v>
      </c>
      <c r="H34" s="24">
        <f t="shared" si="1"/>
        <v>156</v>
      </c>
      <c r="I34" s="22">
        <v>147</v>
      </c>
      <c r="J34" s="23">
        <f t="shared" si="2"/>
        <v>26</v>
      </c>
      <c r="K34" s="24">
        <f t="shared" si="3"/>
        <v>173</v>
      </c>
      <c r="L34" s="27">
        <f t="shared" si="4"/>
        <v>329</v>
      </c>
      <c r="M34" s="22">
        <v>191</v>
      </c>
      <c r="N34" s="23">
        <f t="shared" si="5"/>
        <v>26</v>
      </c>
      <c r="O34" s="24">
        <f t="shared" si="6"/>
        <v>217</v>
      </c>
      <c r="P34" s="27">
        <f t="shared" si="7"/>
        <v>546</v>
      </c>
      <c r="Q34" s="22">
        <v>124</v>
      </c>
      <c r="R34" s="23">
        <f t="shared" si="8"/>
        <v>26</v>
      </c>
      <c r="S34" s="24">
        <f t="shared" si="9"/>
        <v>150</v>
      </c>
      <c r="T34" s="27">
        <f t="shared" si="10"/>
        <v>696</v>
      </c>
      <c r="U34" s="22">
        <v>198</v>
      </c>
      <c r="V34" s="23">
        <f t="shared" si="11"/>
        <v>26</v>
      </c>
      <c r="W34" s="24">
        <f t="shared" si="12"/>
        <v>224</v>
      </c>
      <c r="X34" s="27">
        <f t="shared" si="13"/>
        <v>920</v>
      </c>
      <c r="Y34" s="22">
        <v>188</v>
      </c>
      <c r="Z34" s="23">
        <f t="shared" si="14"/>
        <v>26</v>
      </c>
      <c r="AA34" s="24">
        <f t="shared" si="15"/>
        <v>214</v>
      </c>
      <c r="AB34" s="25">
        <f t="shared" si="16"/>
        <v>1134</v>
      </c>
      <c r="AC34" s="55">
        <f t="shared" si="20"/>
        <v>978</v>
      </c>
      <c r="AD34" s="26">
        <f t="shared" si="21"/>
        <v>163</v>
      </c>
    </row>
    <row r="35" spans="1:30" ht="12.75">
      <c r="A35" s="19">
        <v>32</v>
      </c>
      <c r="B35" s="20" t="s">
        <v>145</v>
      </c>
      <c r="C35" s="20">
        <v>148</v>
      </c>
      <c r="D35" s="21">
        <v>46</v>
      </c>
      <c r="E35" s="28">
        <v>46</v>
      </c>
      <c r="F35" s="22">
        <v>171</v>
      </c>
      <c r="G35" s="23">
        <f t="shared" si="0"/>
        <v>46</v>
      </c>
      <c r="H35" s="24">
        <f t="shared" si="1"/>
        <v>217</v>
      </c>
      <c r="I35" s="22">
        <v>105</v>
      </c>
      <c r="J35" s="23">
        <f t="shared" si="2"/>
        <v>46</v>
      </c>
      <c r="K35" s="24">
        <f t="shared" si="3"/>
        <v>151</v>
      </c>
      <c r="L35" s="27">
        <f t="shared" si="4"/>
        <v>368</v>
      </c>
      <c r="M35" s="22">
        <v>128</v>
      </c>
      <c r="N35" s="23">
        <f t="shared" si="5"/>
        <v>46</v>
      </c>
      <c r="O35" s="24">
        <f t="shared" si="6"/>
        <v>174</v>
      </c>
      <c r="P35" s="27">
        <f t="shared" si="7"/>
        <v>542</v>
      </c>
      <c r="Q35" s="22">
        <v>175</v>
      </c>
      <c r="R35" s="23">
        <f t="shared" si="8"/>
        <v>46</v>
      </c>
      <c r="S35" s="24">
        <f t="shared" si="9"/>
        <v>221</v>
      </c>
      <c r="T35" s="27">
        <f t="shared" si="10"/>
        <v>763</v>
      </c>
      <c r="U35" s="22">
        <v>121</v>
      </c>
      <c r="V35" s="23">
        <f t="shared" si="11"/>
        <v>46</v>
      </c>
      <c r="W35" s="24">
        <f t="shared" si="12"/>
        <v>167</v>
      </c>
      <c r="X35" s="27">
        <f t="shared" si="13"/>
        <v>930</v>
      </c>
      <c r="Y35" s="22">
        <v>158</v>
      </c>
      <c r="Z35" s="23">
        <f t="shared" si="14"/>
        <v>46</v>
      </c>
      <c r="AA35" s="24">
        <f t="shared" si="15"/>
        <v>204</v>
      </c>
      <c r="AB35" s="25">
        <f t="shared" si="16"/>
        <v>1134</v>
      </c>
      <c r="AC35" s="55">
        <f t="shared" si="20"/>
        <v>858</v>
      </c>
      <c r="AD35" s="26">
        <f t="shared" si="21"/>
        <v>143</v>
      </c>
    </row>
    <row r="36" spans="1:30" ht="12.75">
      <c r="A36" s="19">
        <v>33</v>
      </c>
      <c r="B36" s="20" t="s">
        <v>118</v>
      </c>
      <c r="C36" s="20">
        <v>169</v>
      </c>
      <c r="D36" s="21">
        <v>27</v>
      </c>
      <c r="E36" s="28">
        <v>25</v>
      </c>
      <c r="F36" s="22">
        <v>143</v>
      </c>
      <c r="G36" s="23">
        <f t="shared" si="0"/>
        <v>27</v>
      </c>
      <c r="H36" s="24">
        <f t="shared" si="1"/>
        <v>170</v>
      </c>
      <c r="I36" s="22">
        <v>201</v>
      </c>
      <c r="J36" s="23">
        <f t="shared" si="2"/>
        <v>27</v>
      </c>
      <c r="K36" s="24">
        <f t="shared" si="3"/>
        <v>228</v>
      </c>
      <c r="L36" s="27">
        <f t="shared" si="4"/>
        <v>398</v>
      </c>
      <c r="M36" s="22">
        <v>120</v>
      </c>
      <c r="N36" s="23">
        <f t="shared" si="5"/>
        <v>27</v>
      </c>
      <c r="O36" s="24">
        <f t="shared" si="6"/>
        <v>147</v>
      </c>
      <c r="P36" s="27">
        <f t="shared" si="7"/>
        <v>545</v>
      </c>
      <c r="Q36" s="22">
        <v>159</v>
      </c>
      <c r="R36" s="23">
        <f t="shared" si="8"/>
        <v>27</v>
      </c>
      <c r="S36" s="24">
        <f t="shared" si="9"/>
        <v>186</v>
      </c>
      <c r="T36" s="27">
        <f t="shared" si="10"/>
        <v>731</v>
      </c>
      <c r="U36" s="22">
        <v>184</v>
      </c>
      <c r="V36" s="23">
        <f t="shared" si="11"/>
        <v>27</v>
      </c>
      <c r="W36" s="24">
        <f t="shared" si="12"/>
        <v>211</v>
      </c>
      <c r="X36" s="27">
        <f t="shared" si="13"/>
        <v>942</v>
      </c>
      <c r="Y36" s="22">
        <v>161</v>
      </c>
      <c r="Z36" s="23">
        <f t="shared" si="14"/>
        <v>27</v>
      </c>
      <c r="AA36" s="24">
        <f t="shared" si="15"/>
        <v>188</v>
      </c>
      <c r="AB36" s="25">
        <f t="shared" si="16"/>
        <v>1130</v>
      </c>
      <c r="AC36" s="55">
        <f t="shared" si="20"/>
        <v>968</v>
      </c>
      <c r="AD36" s="26">
        <f t="shared" si="21"/>
        <v>161.33333333333334</v>
      </c>
    </row>
    <row r="37" spans="1:30" ht="12.75">
      <c r="A37" s="19">
        <v>34</v>
      </c>
      <c r="B37" s="20" t="s">
        <v>135</v>
      </c>
      <c r="C37" s="20">
        <v>135</v>
      </c>
      <c r="D37" s="21">
        <v>58</v>
      </c>
      <c r="E37" s="28">
        <v>43</v>
      </c>
      <c r="F37" s="22">
        <v>145</v>
      </c>
      <c r="G37" s="23">
        <f t="shared" si="0"/>
        <v>58</v>
      </c>
      <c r="H37" s="24">
        <f t="shared" si="1"/>
        <v>203</v>
      </c>
      <c r="I37" s="22">
        <v>108</v>
      </c>
      <c r="J37" s="23">
        <f t="shared" si="2"/>
        <v>58</v>
      </c>
      <c r="K37" s="24">
        <f t="shared" si="3"/>
        <v>166</v>
      </c>
      <c r="L37" s="27">
        <f t="shared" si="4"/>
        <v>369</v>
      </c>
      <c r="M37" s="22">
        <v>129</v>
      </c>
      <c r="N37" s="23">
        <f t="shared" si="5"/>
        <v>58</v>
      </c>
      <c r="O37" s="24">
        <f t="shared" si="6"/>
        <v>187</v>
      </c>
      <c r="P37" s="27">
        <f t="shared" si="7"/>
        <v>556</v>
      </c>
      <c r="Q37" s="22">
        <v>112</v>
      </c>
      <c r="R37" s="23">
        <f t="shared" si="8"/>
        <v>58</v>
      </c>
      <c r="S37" s="24">
        <f t="shared" si="9"/>
        <v>170</v>
      </c>
      <c r="T37" s="27">
        <f t="shared" si="10"/>
        <v>726</v>
      </c>
      <c r="U37" s="22">
        <v>130</v>
      </c>
      <c r="V37" s="23">
        <f t="shared" si="11"/>
        <v>58</v>
      </c>
      <c r="W37" s="24">
        <f t="shared" si="12"/>
        <v>188</v>
      </c>
      <c r="X37" s="27">
        <f t="shared" si="13"/>
        <v>914</v>
      </c>
      <c r="Y37" s="22">
        <v>158</v>
      </c>
      <c r="Z37" s="23">
        <f t="shared" si="14"/>
        <v>58</v>
      </c>
      <c r="AA37" s="24">
        <f t="shared" si="15"/>
        <v>216</v>
      </c>
      <c r="AB37" s="25">
        <f t="shared" si="16"/>
        <v>1130</v>
      </c>
      <c r="AC37" s="55">
        <f t="shared" si="20"/>
        <v>782</v>
      </c>
      <c r="AD37" s="26">
        <f t="shared" si="21"/>
        <v>130.33333333333334</v>
      </c>
    </row>
    <row r="38" spans="1:30" ht="12.75">
      <c r="A38" s="19">
        <v>35</v>
      </c>
      <c r="B38" s="20" t="s">
        <v>142</v>
      </c>
      <c r="C38" s="20">
        <v>145</v>
      </c>
      <c r="D38" s="21">
        <v>49</v>
      </c>
      <c r="E38" s="28">
        <v>49</v>
      </c>
      <c r="F38" s="22">
        <v>138</v>
      </c>
      <c r="G38" s="23">
        <f t="shared" si="0"/>
        <v>49</v>
      </c>
      <c r="H38" s="24">
        <f t="shared" si="1"/>
        <v>187</v>
      </c>
      <c r="I38" s="22">
        <v>129</v>
      </c>
      <c r="J38" s="23">
        <f t="shared" si="2"/>
        <v>49</v>
      </c>
      <c r="K38" s="24">
        <f t="shared" si="3"/>
        <v>178</v>
      </c>
      <c r="L38" s="27">
        <f t="shared" si="4"/>
        <v>365</v>
      </c>
      <c r="M38" s="22">
        <v>181</v>
      </c>
      <c r="N38" s="23">
        <f t="shared" si="5"/>
        <v>49</v>
      </c>
      <c r="O38" s="24">
        <f t="shared" si="6"/>
        <v>230</v>
      </c>
      <c r="P38" s="27">
        <f t="shared" si="7"/>
        <v>595</v>
      </c>
      <c r="Q38" s="22">
        <v>127</v>
      </c>
      <c r="R38" s="23">
        <f t="shared" si="8"/>
        <v>49</v>
      </c>
      <c r="S38" s="24">
        <f t="shared" si="9"/>
        <v>176</v>
      </c>
      <c r="T38" s="27">
        <f t="shared" si="10"/>
        <v>771</v>
      </c>
      <c r="U38" s="22">
        <v>120</v>
      </c>
      <c r="V38" s="23">
        <f t="shared" si="11"/>
        <v>49</v>
      </c>
      <c r="W38" s="24">
        <f t="shared" si="12"/>
        <v>169</v>
      </c>
      <c r="X38" s="27">
        <f t="shared" si="13"/>
        <v>940</v>
      </c>
      <c r="Y38" s="22">
        <v>136</v>
      </c>
      <c r="Z38" s="23">
        <f t="shared" si="14"/>
        <v>49</v>
      </c>
      <c r="AA38" s="24">
        <f t="shared" si="15"/>
        <v>185</v>
      </c>
      <c r="AB38" s="25">
        <f t="shared" si="16"/>
        <v>1125</v>
      </c>
      <c r="AC38" s="55">
        <f t="shared" si="20"/>
        <v>831</v>
      </c>
      <c r="AD38" s="26">
        <f t="shared" si="21"/>
        <v>138.5</v>
      </c>
    </row>
    <row r="39" spans="1:30" ht="12.75">
      <c r="A39" s="19">
        <v>36</v>
      </c>
      <c r="B39" s="20" t="s">
        <v>125</v>
      </c>
      <c r="C39" s="20">
        <v>140</v>
      </c>
      <c r="D39" s="21">
        <v>54</v>
      </c>
      <c r="E39" s="28">
        <v>36</v>
      </c>
      <c r="F39" s="22">
        <v>110</v>
      </c>
      <c r="G39" s="23">
        <f t="shared" si="0"/>
        <v>54</v>
      </c>
      <c r="H39" s="24">
        <f t="shared" si="1"/>
        <v>164</v>
      </c>
      <c r="I39" s="22">
        <v>127</v>
      </c>
      <c r="J39" s="23">
        <f t="shared" si="2"/>
        <v>54</v>
      </c>
      <c r="K39" s="24">
        <f t="shared" si="3"/>
        <v>181</v>
      </c>
      <c r="L39" s="27">
        <f t="shared" si="4"/>
        <v>345</v>
      </c>
      <c r="M39" s="22">
        <v>110</v>
      </c>
      <c r="N39" s="23">
        <f t="shared" si="5"/>
        <v>54</v>
      </c>
      <c r="O39" s="24">
        <f t="shared" si="6"/>
        <v>164</v>
      </c>
      <c r="P39" s="27">
        <f t="shared" si="7"/>
        <v>509</v>
      </c>
      <c r="Q39" s="22">
        <v>148</v>
      </c>
      <c r="R39" s="23">
        <f t="shared" si="8"/>
        <v>54</v>
      </c>
      <c r="S39" s="24">
        <f t="shared" si="9"/>
        <v>202</v>
      </c>
      <c r="T39" s="27">
        <f t="shared" si="10"/>
        <v>711</v>
      </c>
      <c r="U39" s="22">
        <v>156</v>
      </c>
      <c r="V39" s="23">
        <f t="shared" si="11"/>
        <v>54</v>
      </c>
      <c r="W39" s="24">
        <f t="shared" si="12"/>
        <v>210</v>
      </c>
      <c r="X39" s="27">
        <f t="shared" si="13"/>
        <v>921</v>
      </c>
      <c r="Y39" s="22">
        <v>139</v>
      </c>
      <c r="Z39" s="23">
        <f t="shared" si="14"/>
        <v>54</v>
      </c>
      <c r="AA39" s="24">
        <f t="shared" si="15"/>
        <v>193</v>
      </c>
      <c r="AB39" s="25">
        <f t="shared" si="16"/>
        <v>1114</v>
      </c>
      <c r="AC39" s="55">
        <f t="shared" si="20"/>
        <v>790</v>
      </c>
      <c r="AD39" s="26">
        <f t="shared" si="21"/>
        <v>131.66666666666666</v>
      </c>
    </row>
    <row r="40" spans="1:30" ht="12.75">
      <c r="A40" s="19">
        <v>37</v>
      </c>
      <c r="B40" s="20" t="s">
        <v>144</v>
      </c>
      <c r="C40" s="20">
        <v>146</v>
      </c>
      <c r="D40" s="21">
        <v>48</v>
      </c>
      <c r="E40" s="28">
        <v>50</v>
      </c>
      <c r="F40" s="22">
        <v>138</v>
      </c>
      <c r="G40" s="23">
        <f t="shared" si="0"/>
        <v>48</v>
      </c>
      <c r="H40" s="24">
        <f t="shared" si="1"/>
        <v>186</v>
      </c>
      <c r="I40" s="22">
        <v>126</v>
      </c>
      <c r="J40" s="23">
        <f t="shared" si="2"/>
        <v>48</v>
      </c>
      <c r="K40" s="24">
        <f t="shared" si="3"/>
        <v>174</v>
      </c>
      <c r="L40" s="27">
        <f t="shared" si="4"/>
        <v>360</v>
      </c>
      <c r="M40" s="22">
        <v>145</v>
      </c>
      <c r="N40" s="23">
        <f t="shared" si="5"/>
        <v>48</v>
      </c>
      <c r="O40" s="24">
        <f t="shared" si="6"/>
        <v>193</v>
      </c>
      <c r="P40" s="27">
        <f t="shared" si="7"/>
        <v>553</v>
      </c>
      <c r="Q40" s="22">
        <v>145</v>
      </c>
      <c r="R40" s="23">
        <f t="shared" si="8"/>
        <v>48</v>
      </c>
      <c r="S40" s="24">
        <f t="shared" si="9"/>
        <v>193</v>
      </c>
      <c r="T40" s="27">
        <f t="shared" si="10"/>
        <v>746</v>
      </c>
      <c r="U40" s="22">
        <v>138</v>
      </c>
      <c r="V40" s="23">
        <f t="shared" si="11"/>
        <v>48</v>
      </c>
      <c r="W40" s="24">
        <f t="shared" si="12"/>
        <v>186</v>
      </c>
      <c r="X40" s="27">
        <f t="shared" si="13"/>
        <v>932</v>
      </c>
      <c r="Y40" s="22">
        <v>128</v>
      </c>
      <c r="Z40" s="23">
        <f t="shared" si="14"/>
        <v>48</v>
      </c>
      <c r="AA40" s="24">
        <f t="shared" si="15"/>
        <v>176</v>
      </c>
      <c r="AB40" s="25">
        <f t="shared" si="16"/>
        <v>1108</v>
      </c>
      <c r="AC40" s="55">
        <f t="shared" si="20"/>
        <v>820</v>
      </c>
      <c r="AD40" s="26">
        <f t="shared" si="21"/>
        <v>136.66666666666666</v>
      </c>
    </row>
    <row r="41" spans="1:30" ht="12.75">
      <c r="A41" s="19">
        <v>38</v>
      </c>
      <c r="B41" s="20" t="s">
        <v>131</v>
      </c>
      <c r="C41" s="20">
        <v>133</v>
      </c>
      <c r="D41" s="21">
        <v>60</v>
      </c>
      <c r="E41" s="28">
        <v>41</v>
      </c>
      <c r="F41" s="22">
        <v>115</v>
      </c>
      <c r="G41" s="23">
        <f t="shared" si="0"/>
        <v>60</v>
      </c>
      <c r="H41" s="24">
        <f t="shared" si="1"/>
        <v>175</v>
      </c>
      <c r="I41" s="22">
        <v>115</v>
      </c>
      <c r="J41" s="23">
        <f t="shared" si="2"/>
        <v>60</v>
      </c>
      <c r="K41" s="24">
        <f t="shared" si="3"/>
        <v>175</v>
      </c>
      <c r="L41" s="27">
        <f t="shared" si="4"/>
        <v>350</v>
      </c>
      <c r="M41" s="22">
        <v>129</v>
      </c>
      <c r="N41" s="23">
        <f t="shared" si="5"/>
        <v>60</v>
      </c>
      <c r="O41" s="24">
        <f t="shared" si="6"/>
        <v>189</v>
      </c>
      <c r="P41" s="27">
        <f t="shared" si="7"/>
        <v>539</v>
      </c>
      <c r="Q41" s="22">
        <v>124</v>
      </c>
      <c r="R41" s="23">
        <f t="shared" si="8"/>
        <v>60</v>
      </c>
      <c r="S41" s="24">
        <f t="shared" si="9"/>
        <v>184</v>
      </c>
      <c r="T41" s="27">
        <f t="shared" si="10"/>
        <v>723</v>
      </c>
      <c r="U41" s="22">
        <v>120</v>
      </c>
      <c r="V41" s="23">
        <f t="shared" si="11"/>
        <v>60</v>
      </c>
      <c r="W41" s="24">
        <f t="shared" si="12"/>
        <v>180</v>
      </c>
      <c r="X41" s="27">
        <f t="shared" si="13"/>
        <v>903</v>
      </c>
      <c r="Y41" s="22">
        <v>137</v>
      </c>
      <c r="Z41" s="23">
        <f t="shared" si="14"/>
        <v>60</v>
      </c>
      <c r="AA41" s="24">
        <f t="shared" si="15"/>
        <v>197</v>
      </c>
      <c r="AB41" s="25">
        <f t="shared" si="16"/>
        <v>1100</v>
      </c>
      <c r="AC41" s="55">
        <f t="shared" si="20"/>
        <v>740</v>
      </c>
      <c r="AD41" s="26">
        <f t="shared" si="21"/>
        <v>123.33333333333333</v>
      </c>
    </row>
    <row r="42" spans="1:30" ht="12.75">
      <c r="A42" s="19">
        <v>39</v>
      </c>
      <c r="B42" s="20" t="s">
        <v>136</v>
      </c>
      <c r="C42" s="20">
        <v>167</v>
      </c>
      <c r="D42" s="21">
        <v>29</v>
      </c>
      <c r="E42" s="28">
        <v>44</v>
      </c>
      <c r="F42" s="22">
        <v>156</v>
      </c>
      <c r="G42" s="23">
        <f t="shared" si="0"/>
        <v>29</v>
      </c>
      <c r="H42" s="24">
        <f t="shared" si="1"/>
        <v>185</v>
      </c>
      <c r="I42" s="22">
        <v>146</v>
      </c>
      <c r="J42" s="23">
        <f t="shared" si="2"/>
        <v>29</v>
      </c>
      <c r="K42" s="24">
        <f t="shared" si="3"/>
        <v>175</v>
      </c>
      <c r="L42" s="27">
        <f t="shared" si="4"/>
        <v>360</v>
      </c>
      <c r="M42" s="22">
        <v>143</v>
      </c>
      <c r="N42" s="23">
        <f t="shared" si="5"/>
        <v>29</v>
      </c>
      <c r="O42" s="24">
        <f t="shared" si="6"/>
        <v>172</v>
      </c>
      <c r="P42" s="27">
        <f t="shared" si="7"/>
        <v>532</v>
      </c>
      <c r="Q42" s="22">
        <v>179</v>
      </c>
      <c r="R42" s="23">
        <f t="shared" si="8"/>
        <v>29</v>
      </c>
      <c r="S42" s="24">
        <f t="shared" si="9"/>
        <v>208</v>
      </c>
      <c r="T42" s="27">
        <f t="shared" si="10"/>
        <v>740</v>
      </c>
      <c r="U42" s="22">
        <v>148</v>
      </c>
      <c r="V42" s="23">
        <f t="shared" si="11"/>
        <v>29</v>
      </c>
      <c r="W42" s="24">
        <f t="shared" si="12"/>
        <v>177</v>
      </c>
      <c r="X42" s="27">
        <f t="shared" si="13"/>
        <v>917</v>
      </c>
      <c r="Y42" s="22">
        <v>150</v>
      </c>
      <c r="Z42" s="23">
        <f t="shared" si="14"/>
        <v>29</v>
      </c>
      <c r="AA42" s="24">
        <f t="shared" si="15"/>
        <v>179</v>
      </c>
      <c r="AB42" s="25">
        <f t="shared" si="16"/>
        <v>1096</v>
      </c>
      <c r="AC42" s="55">
        <f t="shared" si="20"/>
        <v>922</v>
      </c>
      <c r="AD42" s="26">
        <f t="shared" si="21"/>
        <v>153.66666666666666</v>
      </c>
    </row>
    <row r="43" spans="1:30" ht="12.75">
      <c r="A43" s="19">
        <v>40</v>
      </c>
      <c r="B43" s="20" t="s">
        <v>152</v>
      </c>
      <c r="C43" s="20">
        <v>159</v>
      </c>
      <c r="D43" s="21">
        <v>36</v>
      </c>
      <c r="E43" s="28">
        <v>56</v>
      </c>
      <c r="F43" s="22">
        <v>99</v>
      </c>
      <c r="G43" s="23">
        <f t="shared" si="0"/>
        <v>36</v>
      </c>
      <c r="H43" s="24">
        <f t="shared" si="1"/>
        <v>135</v>
      </c>
      <c r="I43" s="22">
        <v>145</v>
      </c>
      <c r="J43" s="23">
        <f t="shared" si="2"/>
        <v>36</v>
      </c>
      <c r="K43" s="24">
        <f t="shared" si="3"/>
        <v>181</v>
      </c>
      <c r="L43" s="27">
        <f t="shared" si="4"/>
        <v>316</v>
      </c>
      <c r="M43" s="22">
        <v>137</v>
      </c>
      <c r="N43" s="23">
        <f t="shared" si="5"/>
        <v>36</v>
      </c>
      <c r="O43" s="24">
        <f t="shared" si="6"/>
        <v>173</v>
      </c>
      <c r="P43" s="27">
        <f t="shared" si="7"/>
        <v>489</v>
      </c>
      <c r="Q43" s="22">
        <v>171</v>
      </c>
      <c r="R43" s="23">
        <f t="shared" si="8"/>
        <v>36</v>
      </c>
      <c r="S43" s="24">
        <f t="shared" si="9"/>
        <v>207</v>
      </c>
      <c r="T43" s="27">
        <f t="shared" si="10"/>
        <v>696</v>
      </c>
      <c r="U43" s="22">
        <v>168</v>
      </c>
      <c r="V43" s="23">
        <f t="shared" si="11"/>
        <v>36</v>
      </c>
      <c r="W43" s="24">
        <f t="shared" si="12"/>
        <v>204</v>
      </c>
      <c r="X43" s="27">
        <f t="shared" si="13"/>
        <v>900</v>
      </c>
      <c r="Y43" s="22">
        <v>156</v>
      </c>
      <c r="Z43" s="23">
        <f t="shared" si="14"/>
        <v>36</v>
      </c>
      <c r="AA43" s="24">
        <f t="shared" si="15"/>
        <v>192</v>
      </c>
      <c r="AB43" s="25">
        <f t="shared" si="16"/>
        <v>1092</v>
      </c>
      <c r="AC43" s="55">
        <f t="shared" si="20"/>
        <v>876</v>
      </c>
      <c r="AD43" s="26">
        <f t="shared" si="21"/>
        <v>146</v>
      </c>
    </row>
    <row r="44" spans="1:30" ht="12.75">
      <c r="A44" s="19">
        <v>41</v>
      </c>
      <c r="B44" s="20" t="s">
        <v>169</v>
      </c>
      <c r="C44" s="20">
        <v>167</v>
      </c>
      <c r="D44" s="21">
        <v>29</v>
      </c>
      <c r="E44" s="28">
        <v>59</v>
      </c>
      <c r="F44" s="22">
        <v>149</v>
      </c>
      <c r="G44" s="23">
        <f t="shared" si="0"/>
        <v>29</v>
      </c>
      <c r="H44" s="24">
        <f t="shared" si="1"/>
        <v>178</v>
      </c>
      <c r="I44" s="22">
        <v>105</v>
      </c>
      <c r="J44" s="23">
        <f t="shared" si="2"/>
        <v>29</v>
      </c>
      <c r="K44" s="24">
        <f t="shared" si="3"/>
        <v>134</v>
      </c>
      <c r="L44" s="27">
        <f t="shared" si="4"/>
        <v>312</v>
      </c>
      <c r="M44" s="22">
        <v>170</v>
      </c>
      <c r="N44" s="23">
        <f t="shared" si="5"/>
        <v>29</v>
      </c>
      <c r="O44" s="24">
        <f t="shared" si="6"/>
        <v>199</v>
      </c>
      <c r="P44" s="27">
        <f t="shared" si="7"/>
        <v>511</v>
      </c>
      <c r="Q44" s="22">
        <v>165</v>
      </c>
      <c r="R44" s="23">
        <f t="shared" si="8"/>
        <v>29</v>
      </c>
      <c r="S44" s="24">
        <f t="shared" si="9"/>
        <v>194</v>
      </c>
      <c r="T44" s="27">
        <f t="shared" si="10"/>
        <v>705</v>
      </c>
      <c r="U44" s="22">
        <v>172</v>
      </c>
      <c r="V44" s="23">
        <f t="shared" si="11"/>
        <v>29</v>
      </c>
      <c r="W44" s="24">
        <f t="shared" si="12"/>
        <v>201</v>
      </c>
      <c r="X44" s="27">
        <f t="shared" si="13"/>
        <v>906</v>
      </c>
      <c r="Y44" s="22">
        <v>144</v>
      </c>
      <c r="Z44" s="23">
        <f t="shared" si="14"/>
        <v>29</v>
      </c>
      <c r="AA44" s="24">
        <f t="shared" si="15"/>
        <v>173</v>
      </c>
      <c r="AB44" s="25">
        <f t="shared" si="16"/>
        <v>1079</v>
      </c>
      <c r="AC44" s="55">
        <f t="shared" si="20"/>
        <v>905</v>
      </c>
      <c r="AD44" s="26">
        <f t="shared" si="21"/>
        <v>150.83333333333334</v>
      </c>
    </row>
    <row r="45" spans="1:30" ht="12.75">
      <c r="A45" s="19">
        <v>42</v>
      </c>
      <c r="B45" s="20" t="s">
        <v>155</v>
      </c>
      <c r="C45" s="20">
        <v>159</v>
      </c>
      <c r="D45" s="21">
        <v>36</v>
      </c>
      <c r="E45" s="28">
        <v>59</v>
      </c>
      <c r="F45" s="22">
        <v>143</v>
      </c>
      <c r="G45" s="23">
        <f t="shared" si="0"/>
        <v>36</v>
      </c>
      <c r="H45" s="24">
        <f t="shared" si="1"/>
        <v>179</v>
      </c>
      <c r="I45" s="22">
        <v>158</v>
      </c>
      <c r="J45" s="23">
        <f t="shared" si="2"/>
        <v>36</v>
      </c>
      <c r="K45" s="24">
        <f t="shared" si="3"/>
        <v>194</v>
      </c>
      <c r="L45" s="27">
        <f t="shared" si="4"/>
        <v>373</v>
      </c>
      <c r="M45" s="22">
        <v>134</v>
      </c>
      <c r="N45" s="23">
        <f t="shared" si="5"/>
        <v>36</v>
      </c>
      <c r="O45" s="24">
        <f t="shared" si="6"/>
        <v>170</v>
      </c>
      <c r="P45" s="27">
        <f t="shared" si="7"/>
        <v>543</v>
      </c>
      <c r="Q45" s="22">
        <v>124</v>
      </c>
      <c r="R45" s="23">
        <f t="shared" si="8"/>
        <v>36</v>
      </c>
      <c r="S45" s="24">
        <f t="shared" si="9"/>
        <v>160</v>
      </c>
      <c r="T45" s="27">
        <f t="shared" si="10"/>
        <v>703</v>
      </c>
      <c r="U45" s="22">
        <v>140</v>
      </c>
      <c r="V45" s="23">
        <f t="shared" si="11"/>
        <v>36</v>
      </c>
      <c r="W45" s="24">
        <f t="shared" si="12"/>
        <v>176</v>
      </c>
      <c r="X45" s="27">
        <f t="shared" si="13"/>
        <v>879</v>
      </c>
      <c r="Y45" s="22">
        <v>117</v>
      </c>
      <c r="Z45" s="23">
        <f t="shared" si="14"/>
        <v>36</v>
      </c>
      <c r="AA45" s="24">
        <f t="shared" si="15"/>
        <v>153</v>
      </c>
      <c r="AB45" s="25">
        <f t="shared" si="16"/>
        <v>1032</v>
      </c>
      <c r="AC45" s="55">
        <f>F45+I45+M45+Q45+U45+Y45</f>
        <v>816</v>
      </c>
      <c r="AD45" s="26">
        <f>AVERAGE(F45,I45,M45,Q45,U45,Y45)</f>
        <v>136</v>
      </c>
    </row>
    <row r="46" spans="1:30" ht="12.75">
      <c r="A46" s="19">
        <v>43</v>
      </c>
      <c r="B46" s="20" t="s">
        <v>143</v>
      </c>
      <c r="C46" s="20">
        <v>182</v>
      </c>
      <c r="D46" s="21">
        <v>16</v>
      </c>
      <c r="E46" s="28">
        <v>50</v>
      </c>
      <c r="F46" s="22">
        <v>123</v>
      </c>
      <c r="G46" s="23">
        <f t="shared" si="0"/>
        <v>16</v>
      </c>
      <c r="H46" s="24">
        <f t="shared" si="1"/>
        <v>139</v>
      </c>
      <c r="I46" s="22">
        <v>174</v>
      </c>
      <c r="J46" s="23">
        <f t="shared" si="2"/>
        <v>16</v>
      </c>
      <c r="K46" s="24">
        <f t="shared" si="3"/>
        <v>190</v>
      </c>
      <c r="L46" s="27">
        <f t="shared" si="4"/>
        <v>329</v>
      </c>
      <c r="M46" s="22">
        <v>139</v>
      </c>
      <c r="N46" s="23">
        <f t="shared" si="5"/>
        <v>16</v>
      </c>
      <c r="O46" s="24">
        <f t="shared" si="6"/>
        <v>155</v>
      </c>
      <c r="P46" s="27">
        <f t="shared" si="7"/>
        <v>484</v>
      </c>
      <c r="Q46" s="22">
        <v>165</v>
      </c>
      <c r="R46" s="23">
        <f t="shared" si="8"/>
        <v>16</v>
      </c>
      <c r="S46" s="24">
        <f t="shared" si="9"/>
        <v>181</v>
      </c>
      <c r="T46" s="27">
        <f t="shared" si="10"/>
        <v>665</v>
      </c>
      <c r="U46" s="22">
        <v>145</v>
      </c>
      <c r="V46" s="23">
        <f t="shared" si="11"/>
        <v>16</v>
      </c>
      <c r="W46" s="24">
        <f t="shared" si="12"/>
        <v>161</v>
      </c>
      <c r="X46" s="27">
        <f t="shared" si="13"/>
        <v>826</v>
      </c>
      <c r="Y46" s="22">
        <v>145</v>
      </c>
      <c r="Z46" s="23">
        <f t="shared" si="14"/>
        <v>16</v>
      </c>
      <c r="AA46" s="24">
        <f t="shared" si="15"/>
        <v>161</v>
      </c>
      <c r="AB46" s="25">
        <f t="shared" si="16"/>
        <v>987</v>
      </c>
      <c r="AC46" s="55">
        <f>F46+I46+M46+Q46+U46+Y46</f>
        <v>891</v>
      </c>
      <c r="AD46" s="26">
        <f>AVERAGE(F46,I46,M46,Q46,U46,Y46)</f>
        <v>148.5</v>
      </c>
    </row>
    <row r="47" spans="1:30" ht="12.75">
      <c r="A47" s="19">
        <v>44</v>
      </c>
      <c r="B47" s="20" t="s">
        <v>167</v>
      </c>
      <c r="C47" s="20">
        <v>144</v>
      </c>
      <c r="D47" s="21">
        <v>50</v>
      </c>
      <c r="E47" s="28">
        <v>39</v>
      </c>
      <c r="F47" s="22">
        <v>92</v>
      </c>
      <c r="G47" s="23">
        <f t="shared" si="0"/>
        <v>50</v>
      </c>
      <c r="H47" s="24">
        <f t="shared" si="1"/>
        <v>142</v>
      </c>
      <c r="I47" s="22">
        <v>137</v>
      </c>
      <c r="J47" s="23">
        <f t="shared" si="2"/>
        <v>50</v>
      </c>
      <c r="K47" s="24">
        <f t="shared" si="3"/>
        <v>187</v>
      </c>
      <c r="L47" s="27">
        <f t="shared" si="4"/>
        <v>329</v>
      </c>
      <c r="M47" s="22">
        <v>169</v>
      </c>
      <c r="N47" s="23">
        <f t="shared" si="5"/>
        <v>50</v>
      </c>
      <c r="O47" s="24">
        <f t="shared" si="6"/>
        <v>219</v>
      </c>
      <c r="P47" s="27">
        <f t="shared" si="7"/>
        <v>548</v>
      </c>
      <c r="Q47" s="22">
        <v>141</v>
      </c>
      <c r="R47" s="23">
        <f t="shared" si="8"/>
        <v>50</v>
      </c>
      <c r="S47" s="24">
        <f t="shared" si="9"/>
        <v>191</v>
      </c>
      <c r="T47" s="27">
        <f t="shared" si="10"/>
        <v>739</v>
      </c>
      <c r="U47" s="22">
        <v>123</v>
      </c>
      <c r="V47" s="23">
        <f t="shared" si="11"/>
        <v>50</v>
      </c>
      <c r="W47" s="24">
        <f t="shared" si="12"/>
        <v>173</v>
      </c>
      <c r="X47" s="27">
        <f t="shared" si="13"/>
        <v>912</v>
      </c>
      <c r="Y47" s="22" t="s">
        <v>208</v>
      </c>
      <c r="Z47" s="23">
        <f t="shared" si="14"/>
        <v>50</v>
      </c>
      <c r="AA47" s="24">
        <f t="shared" si="15"/>
        <v>50</v>
      </c>
      <c r="AB47" s="25">
        <f t="shared" si="16"/>
        <v>962</v>
      </c>
      <c r="AC47" s="55">
        <f>F47+I47+M47+Q47+U47</f>
        <v>662</v>
      </c>
      <c r="AD47" s="26">
        <f>AVERAGE(F47,I47,M47,Q47,U47,Y47)</f>
        <v>132.4</v>
      </c>
    </row>
  </sheetData>
  <sheetProtection/>
  <mergeCells count="3">
    <mergeCell ref="A1:B1"/>
    <mergeCell ref="F1:Y1"/>
    <mergeCell ref="Z1:AD1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2"/>
  <sheetViews>
    <sheetView showZeros="0" zoomScalePageLayoutView="0" workbookViewId="0" topLeftCell="A19">
      <selection activeCell="A43" sqref="A43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70" t="s">
        <v>170</v>
      </c>
      <c r="B1" s="67"/>
      <c r="D1" s="71"/>
      <c r="E1" s="67"/>
      <c r="F1" s="67"/>
      <c r="G1" s="72"/>
      <c r="H1" s="72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123</v>
      </c>
      <c r="C4" s="52">
        <v>33</v>
      </c>
      <c r="D4" s="9">
        <v>111</v>
      </c>
      <c r="E4" s="9">
        <v>169</v>
      </c>
      <c r="F4" s="9">
        <v>172</v>
      </c>
      <c r="G4" s="10">
        <f>SUM(D4:F4)</f>
        <v>452</v>
      </c>
      <c r="H4" s="11">
        <f>AVERAGE(D4:F4)</f>
        <v>150.66666666666666</v>
      </c>
    </row>
    <row r="5" spans="1:8" ht="15">
      <c r="A5" s="6">
        <v>2</v>
      </c>
      <c r="B5" s="7" t="s">
        <v>142</v>
      </c>
      <c r="C5" s="52">
        <v>49</v>
      </c>
      <c r="D5" s="9">
        <v>138</v>
      </c>
      <c r="E5" s="9">
        <v>129</v>
      </c>
      <c r="F5" s="9">
        <v>181</v>
      </c>
      <c r="G5" s="10">
        <f>SUM(D5:F5)</f>
        <v>448</v>
      </c>
      <c r="H5" s="11">
        <f>AVERAGE(D5:F5)</f>
        <v>149.33333333333334</v>
      </c>
    </row>
    <row r="6" spans="1:8" ht="15">
      <c r="A6" s="6">
        <v>3</v>
      </c>
      <c r="B6" s="7" t="s">
        <v>139</v>
      </c>
      <c r="C6" s="52">
        <v>47</v>
      </c>
      <c r="D6" s="9">
        <v>124</v>
      </c>
      <c r="E6" s="9">
        <v>151</v>
      </c>
      <c r="F6" s="9">
        <v>157</v>
      </c>
      <c r="G6" s="10">
        <f>SUM(D6:F6)</f>
        <v>432</v>
      </c>
      <c r="H6" s="11">
        <f>AVERAGE(D6:F6)</f>
        <v>144</v>
      </c>
    </row>
    <row r="7" spans="1:8" ht="15">
      <c r="A7" s="6">
        <v>4</v>
      </c>
      <c r="B7" s="7" t="s">
        <v>146</v>
      </c>
      <c r="C7" s="52">
        <v>51</v>
      </c>
      <c r="D7" s="9">
        <v>184</v>
      </c>
      <c r="E7" s="9">
        <v>125</v>
      </c>
      <c r="F7" s="9">
        <v>108</v>
      </c>
      <c r="G7" s="10">
        <f>SUM(D7:F7)</f>
        <v>417</v>
      </c>
      <c r="H7" s="11">
        <f>AVERAGE(D7:F7)</f>
        <v>139</v>
      </c>
    </row>
    <row r="8" spans="1:8" ht="15">
      <c r="A8" s="6">
        <v>5</v>
      </c>
      <c r="B8" s="7" t="s">
        <v>144</v>
      </c>
      <c r="C8" s="52">
        <v>50</v>
      </c>
      <c r="D8" s="9">
        <v>138</v>
      </c>
      <c r="E8" s="9">
        <v>126</v>
      </c>
      <c r="F8" s="9">
        <v>145</v>
      </c>
      <c r="G8" s="10">
        <f>SUM(D8:F8)</f>
        <v>409</v>
      </c>
      <c r="H8" s="11">
        <f>AVERAGE(D8:F8)</f>
        <v>136.33333333333334</v>
      </c>
    </row>
    <row r="11" ht="15">
      <c r="B11" s="2" t="s">
        <v>171</v>
      </c>
    </row>
    <row r="12" ht="15.75" thickBot="1"/>
    <row r="13" spans="1:8" ht="15.75">
      <c r="A13" s="4" t="s">
        <v>0</v>
      </c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9</v>
      </c>
      <c r="H13" s="5" t="s">
        <v>10</v>
      </c>
    </row>
    <row r="14" spans="1:8" ht="15">
      <c r="A14" s="6">
        <v>1</v>
      </c>
      <c r="B14" s="7" t="s">
        <v>157</v>
      </c>
      <c r="C14" s="50">
        <v>41</v>
      </c>
      <c r="D14" s="9">
        <v>181</v>
      </c>
      <c r="E14" s="9">
        <v>204</v>
      </c>
      <c r="F14" s="9">
        <v>205</v>
      </c>
      <c r="G14" s="10">
        <f aca="true" t="shared" si="0" ref="G14:G26">SUM(D14:F14)</f>
        <v>590</v>
      </c>
      <c r="H14" s="11">
        <f aca="true" t="shared" si="1" ref="H14:H21">AVERAGE(D14:F14)</f>
        <v>196.66666666666666</v>
      </c>
    </row>
    <row r="15" spans="1:8" ht="15">
      <c r="A15" s="6">
        <v>2</v>
      </c>
      <c r="B15" s="7" t="s">
        <v>168</v>
      </c>
      <c r="C15" s="50">
        <v>40</v>
      </c>
      <c r="D15" s="9">
        <v>189</v>
      </c>
      <c r="E15" s="9">
        <v>159</v>
      </c>
      <c r="F15" s="9">
        <v>200</v>
      </c>
      <c r="G15" s="10">
        <f t="shared" si="0"/>
        <v>548</v>
      </c>
      <c r="H15" s="11">
        <f t="shared" si="1"/>
        <v>182.66666666666666</v>
      </c>
    </row>
    <row r="16" spans="1:8" ht="15">
      <c r="A16" s="6">
        <v>3</v>
      </c>
      <c r="B16" s="7" t="s">
        <v>161</v>
      </c>
      <c r="C16" s="50">
        <v>34</v>
      </c>
      <c r="D16" s="9">
        <v>156</v>
      </c>
      <c r="E16" s="9">
        <v>203</v>
      </c>
      <c r="F16" s="9">
        <v>179</v>
      </c>
      <c r="G16" s="10">
        <f t="shared" si="0"/>
        <v>538</v>
      </c>
      <c r="H16" s="11">
        <f t="shared" si="1"/>
        <v>179.33333333333334</v>
      </c>
    </row>
    <row r="17" spans="1:8" ht="15">
      <c r="A17" s="6">
        <v>4</v>
      </c>
      <c r="B17" s="7" t="s">
        <v>121</v>
      </c>
      <c r="C17" s="50">
        <v>30</v>
      </c>
      <c r="D17" s="9">
        <v>188</v>
      </c>
      <c r="E17" s="9">
        <v>155</v>
      </c>
      <c r="F17" s="9">
        <v>191</v>
      </c>
      <c r="G17" s="10">
        <f t="shared" si="0"/>
        <v>534</v>
      </c>
      <c r="H17" s="11">
        <f t="shared" si="1"/>
        <v>178</v>
      </c>
    </row>
    <row r="18" spans="1:8" ht="15">
      <c r="A18" s="6">
        <v>5</v>
      </c>
      <c r="B18" s="7" t="s">
        <v>100</v>
      </c>
      <c r="C18" s="50">
        <v>60</v>
      </c>
      <c r="D18" s="9">
        <v>184</v>
      </c>
      <c r="E18" s="9">
        <v>171</v>
      </c>
      <c r="F18" s="9">
        <v>165</v>
      </c>
      <c r="G18" s="10">
        <f t="shared" si="0"/>
        <v>520</v>
      </c>
      <c r="H18" s="11">
        <f t="shared" si="1"/>
        <v>173.33333333333334</v>
      </c>
    </row>
    <row r="19" spans="1:8" ht="15">
      <c r="A19" s="6">
        <v>6</v>
      </c>
      <c r="B19" s="7" t="s">
        <v>166</v>
      </c>
      <c r="C19" s="50">
        <v>35</v>
      </c>
      <c r="D19" s="9">
        <v>130</v>
      </c>
      <c r="E19" s="9">
        <v>147</v>
      </c>
      <c r="F19" s="9">
        <v>191</v>
      </c>
      <c r="G19" s="10">
        <f t="shared" si="0"/>
        <v>468</v>
      </c>
      <c r="H19" s="11">
        <f t="shared" si="1"/>
        <v>156</v>
      </c>
    </row>
    <row r="20" spans="1:8" ht="15">
      <c r="A20" s="6">
        <v>7</v>
      </c>
      <c r="B20" s="7" t="s">
        <v>128</v>
      </c>
      <c r="C20" s="50">
        <v>38</v>
      </c>
      <c r="D20" s="9">
        <v>159</v>
      </c>
      <c r="E20" s="9">
        <v>173</v>
      </c>
      <c r="F20" s="9">
        <v>136</v>
      </c>
      <c r="G20" s="10">
        <f t="shared" si="0"/>
        <v>468</v>
      </c>
      <c r="H20" s="11">
        <f t="shared" si="1"/>
        <v>156</v>
      </c>
    </row>
    <row r="21" spans="1:8" ht="15">
      <c r="A21" s="6">
        <v>8</v>
      </c>
      <c r="B21" s="7" t="s">
        <v>127</v>
      </c>
      <c r="C21" s="50">
        <v>38</v>
      </c>
      <c r="D21" s="9">
        <v>143</v>
      </c>
      <c r="E21" s="9">
        <v>159</v>
      </c>
      <c r="F21" s="9">
        <v>146</v>
      </c>
      <c r="G21" s="10">
        <f t="shared" si="0"/>
        <v>448</v>
      </c>
      <c r="H21" s="11">
        <f t="shared" si="1"/>
        <v>149.33333333333334</v>
      </c>
    </row>
    <row r="22" spans="1:8" ht="15">
      <c r="A22" s="6">
        <v>9</v>
      </c>
      <c r="B22" s="7" t="s">
        <v>148</v>
      </c>
      <c r="C22" s="50">
        <v>53</v>
      </c>
      <c r="D22" s="9">
        <v>108</v>
      </c>
      <c r="E22" s="9">
        <v>201</v>
      </c>
      <c r="F22" s="9">
        <v>112</v>
      </c>
      <c r="G22" s="10">
        <f t="shared" si="0"/>
        <v>421</v>
      </c>
      <c r="H22" s="11">
        <f>AVERAGE(D22:F22)</f>
        <v>140.33333333333334</v>
      </c>
    </row>
    <row r="23" spans="1:8" ht="15">
      <c r="A23" s="6">
        <v>10</v>
      </c>
      <c r="B23" s="7" t="s">
        <v>145</v>
      </c>
      <c r="C23" s="50">
        <v>46</v>
      </c>
      <c r="D23" s="9">
        <v>171</v>
      </c>
      <c r="E23" s="9">
        <v>105</v>
      </c>
      <c r="F23" s="9">
        <v>128</v>
      </c>
      <c r="G23" s="10">
        <f t="shared" si="0"/>
        <v>404</v>
      </c>
      <c r="H23" s="11">
        <f>AVERAGE(D23:F23)</f>
        <v>134.66666666666666</v>
      </c>
    </row>
    <row r="24" spans="1:8" ht="15">
      <c r="A24" s="6">
        <v>11</v>
      </c>
      <c r="B24" s="7" t="s">
        <v>167</v>
      </c>
      <c r="C24" s="50">
        <v>39</v>
      </c>
      <c r="D24" s="9">
        <v>92</v>
      </c>
      <c r="E24" s="9">
        <v>137</v>
      </c>
      <c r="F24" s="9">
        <v>169</v>
      </c>
      <c r="G24" s="10">
        <f t="shared" si="0"/>
        <v>398</v>
      </c>
      <c r="H24" s="11">
        <f>AVERAGE(D24:F24)</f>
        <v>132.66666666666666</v>
      </c>
    </row>
    <row r="25" spans="1:8" ht="15">
      <c r="A25" s="6">
        <v>12</v>
      </c>
      <c r="B25" s="7" t="s">
        <v>135</v>
      </c>
      <c r="C25" s="50">
        <v>43</v>
      </c>
      <c r="D25" s="9">
        <v>145</v>
      </c>
      <c r="E25" s="9">
        <v>108</v>
      </c>
      <c r="F25" s="9">
        <v>129</v>
      </c>
      <c r="G25" s="10">
        <f t="shared" si="0"/>
        <v>382</v>
      </c>
      <c r="H25" s="11">
        <f>AVERAGE(D25:F25)</f>
        <v>127.33333333333333</v>
      </c>
    </row>
    <row r="26" spans="1:8" ht="15">
      <c r="A26" s="6">
        <v>13</v>
      </c>
      <c r="B26" s="7" t="s">
        <v>125</v>
      </c>
      <c r="C26" s="50">
        <v>36</v>
      </c>
      <c r="D26" s="9">
        <v>110</v>
      </c>
      <c r="E26" s="9">
        <v>127</v>
      </c>
      <c r="F26" s="9">
        <v>110</v>
      </c>
      <c r="G26" s="10">
        <f t="shared" si="0"/>
        <v>347</v>
      </c>
      <c r="H26" s="11">
        <f>AVERAGE(D26:F26)</f>
        <v>115.66666666666667</v>
      </c>
    </row>
    <row r="28" spans="1:8" ht="15">
      <c r="A28" s="70" t="s">
        <v>46</v>
      </c>
      <c r="B28" s="67"/>
      <c r="D28" s="71"/>
      <c r="E28" s="67"/>
      <c r="F28" s="67"/>
      <c r="G28" s="72"/>
      <c r="H28" s="72"/>
    </row>
    <row r="29" ht="15.75" thickBot="1"/>
    <row r="30" spans="1:8" ht="15.75">
      <c r="A30" s="4" t="s">
        <v>0</v>
      </c>
      <c r="B30" s="5" t="s">
        <v>1</v>
      </c>
      <c r="C30" s="5" t="s">
        <v>2</v>
      </c>
      <c r="D30" s="5" t="s">
        <v>3</v>
      </c>
      <c r="E30" s="5" t="s">
        <v>4</v>
      </c>
      <c r="F30" s="5" t="s">
        <v>5</v>
      </c>
      <c r="G30" s="5" t="s">
        <v>9</v>
      </c>
      <c r="H30" s="5" t="s">
        <v>10</v>
      </c>
    </row>
    <row r="31" spans="1:8" ht="15">
      <c r="A31" s="6">
        <v>1</v>
      </c>
      <c r="B31" s="7" t="s">
        <v>86</v>
      </c>
      <c r="C31" s="8">
        <v>39</v>
      </c>
      <c r="D31" s="9">
        <v>254</v>
      </c>
      <c r="E31" s="9">
        <v>197</v>
      </c>
      <c r="F31" s="9">
        <v>227</v>
      </c>
      <c r="G31" s="10">
        <f aca="true" t="shared" si="2" ref="G31:G42">SUM(D31:F31)</f>
        <v>678</v>
      </c>
      <c r="H31" s="11">
        <f aca="true" t="shared" si="3" ref="H31:H40">AVERAGE(D31:F31)</f>
        <v>226</v>
      </c>
    </row>
    <row r="32" spans="1:8" ht="15">
      <c r="A32" s="6">
        <v>2</v>
      </c>
      <c r="B32" s="7" t="s">
        <v>119</v>
      </c>
      <c r="C32" s="8">
        <v>28</v>
      </c>
      <c r="D32" s="9">
        <v>200</v>
      </c>
      <c r="E32" s="9">
        <v>160</v>
      </c>
      <c r="F32" s="9">
        <v>238</v>
      </c>
      <c r="G32" s="10">
        <f t="shared" si="2"/>
        <v>598</v>
      </c>
      <c r="H32" s="11">
        <f t="shared" si="3"/>
        <v>199.33333333333334</v>
      </c>
    </row>
    <row r="33" spans="1:8" ht="15">
      <c r="A33" s="6">
        <v>3</v>
      </c>
      <c r="B33" s="7" t="s">
        <v>83</v>
      </c>
      <c r="C33" s="8">
        <v>36</v>
      </c>
      <c r="D33" s="9">
        <v>151</v>
      </c>
      <c r="E33" s="9">
        <v>219</v>
      </c>
      <c r="F33" s="9">
        <v>195</v>
      </c>
      <c r="G33" s="10">
        <f t="shared" si="2"/>
        <v>565</v>
      </c>
      <c r="H33" s="11">
        <f t="shared" si="3"/>
        <v>188.33333333333334</v>
      </c>
    </row>
    <row r="34" spans="1:8" ht="15">
      <c r="A34" s="6">
        <v>4</v>
      </c>
      <c r="B34" s="7" t="s">
        <v>91</v>
      </c>
      <c r="C34" s="8">
        <v>47</v>
      </c>
      <c r="D34" s="9">
        <v>236</v>
      </c>
      <c r="E34" s="9">
        <v>149</v>
      </c>
      <c r="F34" s="9">
        <v>173</v>
      </c>
      <c r="G34" s="10">
        <f t="shared" si="2"/>
        <v>558</v>
      </c>
      <c r="H34" s="11">
        <f t="shared" si="3"/>
        <v>186</v>
      </c>
    </row>
    <row r="35" spans="1:8" ht="15">
      <c r="A35" s="6">
        <v>5</v>
      </c>
      <c r="B35" s="7" t="s">
        <v>71</v>
      </c>
      <c r="C35" s="8">
        <v>26</v>
      </c>
      <c r="D35" s="9">
        <v>161</v>
      </c>
      <c r="E35" s="9">
        <v>161</v>
      </c>
      <c r="F35" s="9">
        <v>206</v>
      </c>
      <c r="G35" s="10">
        <f t="shared" si="2"/>
        <v>528</v>
      </c>
      <c r="H35" s="11">
        <f t="shared" si="3"/>
        <v>176</v>
      </c>
    </row>
    <row r="36" spans="1:8" ht="15">
      <c r="A36" s="6">
        <v>6</v>
      </c>
      <c r="B36" s="7" t="s">
        <v>90</v>
      </c>
      <c r="C36" s="8">
        <v>47</v>
      </c>
      <c r="D36" s="9">
        <v>209</v>
      </c>
      <c r="E36" s="9">
        <v>131</v>
      </c>
      <c r="F36" s="9">
        <v>164</v>
      </c>
      <c r="G36" s="10">
        <f t="shared" si="2"/>
        <v>504</v>
      </c>
      <c r="H36" s="11">
        <f t="shared" si="3"/>
        <v>168</v>
      </c>
    </row>
    <row r="37" spans="1:8" ht="15">
      <c r="A37" s="6">
        <v>7</v>
      </c>
      <c r="B37" s="7" t="s">
        <v>151</v>
      </c>
      <c r="C37" s="8">
        <v>56</v>
      </c>
      <c r="D37" s="9">
        <v>158</v>
      </c>
      <c r="E37" s="9">
        <v>195</v>
      </c>
      <c r="F37" s="9">
        <v>144</v>
      </c>
      <c r="G37" s="10">
        <f t="shared" si="2"/>
        <v>497</v>
      </c>
      <c r="H37" s="11">
        <f t="shared" si="3"/>
        <v>165.66666666666666</v>
      </c>
    </row>
    <row r="38" spans="1:8" ht="15">
      <c r="A38" s="6">
        <v>8</v>
      </c>
      <c r="B38" s="7" t="s">
        <v>65</v>
      </c>
      <c r="C38" s="8">
        <v>23</v>
      </c>
      <c r="D38" s="9">
        <v>126</v>
      </c>
      <c r="E38" s="9">
        <v>178</v>
      </c>
      <c r="F38" s="9">
        <v>190</v>
      </c>
      <c r="G38" s="10">
        <f t="shared" si="2"/>
        <v>494</v>
      </c>
      <c r="H38" s="11">
        <f t="shared" si="3"/>
        <v>164.66666666666666</v>
      </c>
    </row>
    <row r="39" spans="1:8" ht="15">
      <c r="A39" s="6">
        <v>9</v>
      </c>
      <c r="B39" s="7" t="s">
        <v>63</v>
      </c>
      <c r="C39" s="8">
        <v>22</v>
      </c>
      <c r="D39" s="9">
        <v>150</v>
      </c>
      <c r="E39" s="9">
        <v>183</v>
      </c>
      <c r="F39" s="9">
        <v>149</v>
      </c>
      <c r="G39" s="10">
        <f t="shared" si="2"/>
        <v>482</v>
      </c>
      <c r="H39" s="11">
        <f t="shared" si="3"/>
        <v>160.66666666666666</v>
      </c>
    </row>
    <row r="40" spans="1:8" ht="15">
      <c r="A40" s="6">
        <v>10</v>
      </c>
      <c r="B40" s="7" t="s">
        <v>80</v>
      </c>
      <c r="C40" s="8">
        <v>33</v>
      </c>
      <c r="D40" s="9">
        <v>151</v>
      </c>
      <c r="E40" s="9">
        <v>149</v>
      </c>
      <c r="F40" s="9">
        <v>171</v>
      </c>
      <c r="G40" s="10">
        <f t="shared" si="2"/>
        <v>471</v>
      </c>
      <c r="H40" s="11">
        <f t="shared" si="3"/>
        <v>157</v>
      </c>
    </row>
    <row r="41" spans="1:8" ht="15">
      <c r="A41" s="6">
        <v>11</v>
      </c>
      <c r="B41" s="7" t="s">
        <v>78</v>
      </c>
      <c r="C41" s="8">
        <v>31</v>
      </c>
      <c r="D41" s="9">
        <v>157</v>
      </c>
      <c r="E41" s="9">
        <v>180</v>
      </c>
      <c r="F41" s="9">
        <v>133</v>
      </c>
      <c r="G41" s="10">
        <f t="shared" si="2"/>
        <v>470</v>
      </c>
      <c r="H41" s="11">
        <f>AVERAGE(D41:F41)</f>
        <v>156.66666666666666</v>
      </c>
    </row>
    <row r="42" spans="1:8" ht="15">
      <c r="A42" s="6">
        <v>12</v>
      </c>
      <c r="B42" s="7" t="s">
        <v>77</v>
      </c>
      <c r="C42" s="8">
        <v>30</v>
      </c>
      <c r="D42" s="9">
        <v>161</v>
      </c>
      <c r="E42" s="9">
        <v>145</v>
      </c>
      <c r="F42" s="9">
        <v>159</v>
      </c>
      <c r="G42" s="10">
        <f t="shared" si="2"/>
        <v>465</v>
      </c>
      <c r="H42" s="11">
        <f>AVERAGE(D42:F42)</f>
        <v>155</v>
      </c>
    </row>
    <row r="44" spans="1:8" ht="15">
      <c r="A44" s="70" t="s">
        <v>47</v>
      </c>
      <c r="B44" s="67"/>
      <c r="D44" s="71"/>
      <c r="E44" s="67"/>
      <c r="F44" s="67"/>
      <c r="G44" s="72"/>
      <c r="H44" s="72"/>
    </row>
    <row r="45" ht="15.75" thickBot="1"/>
    <row r="46" spans="1:8" ht="15.75">
      <c r="A46" s="4" t="s">
        <v>0</v>
      </c>
      <c r="B46" s="5" t="s">
        <v>1</v>
      </c>
      <c r="C46" s="5" t="s">
        <v>2</v>
      </c>
      <c r="D46" s="5" t="s">
        <v>3</v>
      </c>
      <c r="E46" s="5" t="s">
        <v>4</v>
      </c>
      <c r="F46" s="5" t="s">
        <v>5</v>
      </c>
      <c r="G46" s="5" t="s">
        <v>9</v>
      </c>
      <c r="H46" s="5" t="s">
        <v>10</v>
      </c>
    </row>
    <row r="47" spans="1:8" ht="15">
      <c r="A47" s="6">
        <v>1</v>
      </c>
      <c r="B47" s="7" t="s">
        <v>105</v>
      </c>
      <c r="C47" s="51">
        <v>25</v>
      </c>
      <c r="D47" s="9">
        <v>140</v>
      </c>
      <c r="E47" s="9">
        <v>186</v>
      </c>
      <c r="F47" s="9">
        <v>158</v>
      </c>
      <c r="G47" s="10">
        <f>SUM(D47:F47)</f>
        <v>484</v>
      </c>
      <c r="H47" s="11">
        <f>AVERAGE(D47:F47)</f>
        <v>161.33333333333334</v>
      </c>
    </row>
    <row r="48" spans="1:8" ht="15">
      <c r="A48" s="6">
        <v>2</v>
      </c>
      <c r="B48" s="7" t="s">
        <v>122</v>
      </c>
      <c r="C48" s="51">
        <v>31</v>
      </c>
      <c r="D48" s="9">
        <v>147</v>
      </c>
      <c r="E48" s="9">
        <v>157</v>
      </c>
      <c r="F48" s="9">
        <v>149</v>
      </c>
      <c r="G48" s="10">
        <f>SUM(D48:F48)</f>
        <v>453</v>
      </c>
      <c r="H48" s="11">
        <f>AVERAGE(D48:F48)</f>
        <v>151</v>
      </c>
    </row>
    <row r="49" spans="1:8" ht="15">
      <c r="A49" s="6">
        <v>3</v>
      </c>
      <c r="B49" s="7" t="s">
        <v>136</v>
      </c>
      <c r="C49" s="51">
        <v>44</v>
      </c>
      <c r="D49" s="9">
        <v>156</v>
      </c>
      <c r="E49" s="9">
        <v>146</v>
      </c>
      <c r="F49" s="9">
        <v>143</v>
      </c>
      <c r="G49" s="10">
        <f>SUM(D49:F49)</f>
        <v>445</v>
      </c>
      <c r="H49" s="11">
        <f>AVERAGE(D49:F49)</f>
        <v>148.33333333333334</v>
      </c>
    </row>
    <row r="50" spans="1:8" ht="15">
      <c r="A50" s="6">
        <v>4</v>
      </c>
      <c r="B50" s="7" t="s">
        <v>169</v>
      </c>
      <c r="C50" s="51">
        <v>60</v>
      </c>
      <c r="D50" s="9">
        <v>149</v>
      </c>
      <c r="E50" s="9">
        <v>105</v>
      </c>
      <c r="F50" s="9">
        <v>170</v>
      </c>
      <c r="G50" s="10">
        <f>SUM(D50:F50)</f>
        <v>424</v>
      </c>
      <c r="H50" s="11">
        <f>AVERAGE(D50:F50)</f>
        <v>141.33333333333334</v>
      </c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</sheetData>
  <sheetProtection/>
  <mergeCells count="9">
    <mergeCell ref="A44:B44"/>
    <mergeCell ref="D44:F44"/>
    <mergeCell ref="G44:H44"/>
    <mergeCell ref="A1:B1"/>
    <mergeCell ref="D1:F1"/>
    <mergeCell ref="G1:H1"/>
    <mergeCell ref="A28:B28"/>
    <mergeCell ref="D28:F28"/>
    <mergeCell ref="G28:H2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showZeros="0" zoomScalePageLayoutView="0" workbookViewId="0" topLeftCell="A20">
      <selection activeCell="B44" sqref="B44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70" t="s">
        <v>170</v>
      </c>
      <c r="B1" s="67"/>
      <c r="D1" s="71"/>
      <c r="E1" s="67"/>
      <c r="F1" s="67"/>
      <c r="G1" s="72"/>
      <c r="H1" s="72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146</v>
      </c>
      <c r="C4" s="52">
        <v>51</v>
      </c>
      <c r="D4" s="9">
        <v>156</v>
      </c>
      <c r="E4" s="9">
        <v>160</v>
      </c>
      <c r="F4" s="9">
        <v>132</v>
      </c>
      <c r="G4" s="10">
        <f>SUM(D4:F4)</f>
        <v>448</v>
      </c>
      <c r="H4" s="11">
        <f>AVERAGE(D4:F4)</f>
        <v>149.33333333333334</v>
      </c>
    </row>
    <row r="5" spans="1:8" ht="15">
      <c r="A5" s="6">
        <v>2</v>
      </c>
      <c r="B5" s="7" t="s">
        <v>144</v>
      </c>
      <c r="C5" s="52">
        <v>50</v>
      </c>
      <c r="D5" s="9">
        <v>145</v>
      </c>
      <c r="E5" s="9">
        <v>138</v>
      </c>
      <c r="F5" s="9">
        <v>128</v>
      </c>
      <c r="G5" s="10">
        <f>SUM(D5:F5)</f>
        <v>411</v>
      </c>
      <c r="H5" s="11">
        <f>AVERAGE(D5:F5)</f>
        <v>137</v>
      </c>
    </row>
    <row r="6" spans="1:8" ht="15">
      <c r="A6" s="6">
        <v>3</v>
      </c>
      <c r="B6" s="7" t="s">
        <v>142</v>
      </c>
      <c r="C6" s="52">
        <v>49</v>
      </c>
      <c r="D6" s="9">
        <v>127</v>
      </c>
      <c r="E6" s="9">
        <v>120</v>
      </c>
      <c r="F6" s="9">
        <v>136</v>
      </c>
      <c r="G6" s="10">
        <f>SUM(D6:F6)</f>
        <v>383</v>
      </c>
      <c r="H6" s="11">
        <f>AVERAGE(D6:F6)</f>
        <v>127.66666666666667</v>
      </c>
    </row>
    <row r="7" spans="1:8" ht="15">
      <c r="A7" s="6">
        <v>4</v>
      </c>
      <c r="B7" s="7" t="s">
        <v>139</v>
      </c>
      <c r="C7" s="52">
        <v>47</v>
      </c>
      <c r="D7" s="9">
        <v>148</v>
      </c>
      <c r="E7" s="9">
        <v>123</v>
      </c>
      <c r="F7" s="9">
        <v>100</v>
      </c>
      <c r="G7" s="10">
        <f>SUM(D7:F7)</f>
        <v>371</v>
      </c>
      <c r="H7" s="11">
        <f>AVERAGE(D7:F7)</f>
        <v>123.66666666666667</v>
      </c>
    </row>
    <row r="10" ht="15">
      <c r="B10" s="2" t="s">
        <v>171</v>
      </c>
    </row>
    <row r="11" ht="15.75" thickBot="1"/>
    <row r="12" spans="1:8" ht="15.75">
      <c r="A12" s="4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5" t="s">
        <v>9</v>
      </c>
      <c r="H12" s="5" t="s">
        <v>10</v>
      </c>
    </row>
    <row r="13" spans="1:8" ht="15">
      <c r="A13" s="6">
        <v>1</v>
      </c>
      <c r="B13" s="7" t="s">
        <v>100</v>
      </c>
      <c r="C13" s="50">
        <v>60</v>
      </c>
      <c r="D13" s="9">
        <v>196</v>
      </c>
      <c r="E13" s="9">
        <v>171</v>
      </c>
      <c r="F13" s="9">
        <v>176</v>
      </c>
      <c r="G13" s="10">
        <f aca="true" t="shared" si="0" ref="G13:G21">SUM(D13:F13)</f>
        <v>543</v>
      </c>
      <c r="H13" s="11">
        <f aca="true" t="shared" si="1" ref="H13:H20">AVERAGE(D13:F13)</f>
        <v>181</v>
      </c>
    </row>
    <row r="14" spans="1:8" ht="15">
      <c r="A14" s="6">
        <v>2</v>
      </c>
      <c r="B14" s="7" t="s">
        <v>166</v>
      </c>
      <c r="C14" s="50">
        <v>35</v>
      </c>
      <c r="D14" s="9">
        <v>124</v>
      </c>
      <c r="E14" s="9">
        <v>198</v>
      </c>
      <c r="F14" s="9">
        <v>188</v>
      </c>
      <c r="G14" s="10">
        <f t="shared" si="0"/>
        <v>510</v>
      </c>
      <c r="H14" s="11">
        <f t="shared" si="1"/>
        <v>170</v>
      </c>
    </row>
    <row r="15" spans="1:8" ht="15">
      <c r="A15" s="6">
        <v>3</v>
      </c>
      <c r="B15" s="7" t="s">
        <v>127</v>
      </c>
      <c r="C15" s="50">
        <v>38</v>
      </c>
      <c r="D15" s="9">
        <v>189</v>
      </c>
      <c r="E15" s="9">
        <v>129</v>
      </c>
      <c r="F15" s="9">
        <v>191</v>
      </c>
      <c r="G15" s="10">
        <f t="shared" si="0"/>
        <v>509</v>
      </c>
      <c r="H15" s="11">
        <f t="shared" si="1"/>
        <v>169.66666666666666</v>
      </c>
    </row>
    <row r="16" spans="1:8" ht="15">
      <c r="A16" s="6">
        <v>4</v>
      </c>
      <c r="B16" s="7" t="s">
        <v>121</v>
      </c>
      <c r="C16" s="50">
        <v>30</v>
      </c>
      <c r="D16" s="9">
        <v>176</v>
      </c>
      <c r="E16" s="9">
        <v>161</v>
      </c>
      <c r="F16" s="9">
        <v>123</v>
      </c>
      <c r="G16" s="10">
        <f t="shared" si="0"/>
        <v>460</v>
      </c>
      <c r="H16" s="11">
        <f t="shared" si="1"/>
        <v>153.33333333333334</v>
      </c>
    </row>
    <row r="17" spans="1:8" ht="15">
      <c r="A17" s="6">
        <v>5</v>
      </c>
      <c r="B17" s="7" t="s">
        <v>145</v>
      </c>
      <c r="C17" s="50">
        <v>46</v>
      </c>
      <c r="D17" s="9">
        <v>175</v>
      </c>
      <c r="E17" s="9">
        <v>121</v>
      </c>
      <c r="F17" s="9">
        <v>158</v>
      </c>
      <c r="G17" s="10">
        <f t="shared" si="0"/>
        <v>454</v>
      </c>
      <c r="H17" s="11">
        <f t="shared" si="1"/>
        <v>151.33333333333334</v>
      </c>
    </row>
    <row r="18" spans="1:8" ht="15">
      <c r="A18" s="6">
        <v>6</v>
      </c>
      <c r="B18" s="7" t="s">
        <v>125</v>
      </c>
      <c r="C18" s="50">
        <v>36</v>
      </c>
      <c r="D18" s="9">
        <v>148</v>
      </c>
      <c r="E18" s="9">
        <v>156</v>
      </c>
      <c r="F18" s="9">
        <v>139</v>
      </c>
      <c r="G18" s="10">
        <f t="shared" si="0"/>
        <v>443</v>
      </c>
      <c r="H18" s="11">
        <f t="shared" si="1"/>
        <v>147.66666666666666</v>
      </c>
    </row>
    <row r="19" spans="1:8" ht="15">
      <c r="A19" s="6">
        <v>7</v>
      </c>
      <c r="B19" s="7" t="s">
        <v>148</v>
      </c>
      <c r="C19" s="50">
        <v>53</v>
      </c>
      <c r="D19" s="9">
        <v>148</v>
      </c>
      <c r="E19" s="9">
        <v>137</v>
      </c>
      <c r="F19" s="9">
        <v>158</v>
      </c>
      <c r="G19" s="10">
        <f t="shared" si="0"/>
        <v>443</v>
      </c>
      <c r="H19" s="11">
        <f t="shared" si="1"/>
        <v>147.66666666666666</v>
      </c>
    </row>
    <row r="20" spans="1:8" ht="15">
      <c r="A20" s="6">
        <v>8</v>
      </c>
      <c r="B20" s="7" t="s">
        <v>135</v>
      </c>
      <c r="C20" s="50">
        <v>43</v>
      </c>
      <c r="D20" s="9">
        <v>112</v>
      </c>
      <c r="E20" s="9">
        <v>130</v>
      </c>
      <c r="F20" s="9">
        <v>158</v>
      </c>
      <c r="G20" s="10">
        <f t="shared" si="0"/>
        <v>400</v>
      </c>
      <c r="H20" s="11">
        <f t="shared" si="1"/>
        <v>133.33333333333334</v>
      </c>
    </row>
    <row r="21" spans="1:8" ht="15">
      <c r="A21" s="6">
        <v>9</v>
      </c>
      <c r="B21" s="7" t="s">
        <v>167</v>
      </c>
      <c r="C21" s="50">
        <v>39</v>
      </c>
      <c r="D21" s="9">
        <v>141</v>
      </c>
      <c r="E21" s="9">
        <v>123</v>
      </c>
      <c r="F21" s="9" t="s">
        <v>208</v>
      </c>
      <c r="G21" s="10">
        <f t="shared" si="0"/>
        <v>264</v>
      </c>
      <c r="H21" s="11">
        <f>AVERAGE(D21:F21)</f>
        <v>132</v>
      </c>
    </row>
    <row r="23" spans="1:8" ht="15">
      <c r="A23" s="70" t="s">
        <v>46</v>
      </c>
      <c r="B23" s="67"/>
      <c r="D23" s="71"/>
      <c r="E23" s="67"/>
      <c r="F23" s="67"/>
      <c r="G23" s="72"/>
      <c r="H23" s="72"/>
    </row>
    <row r="24" ht="15.75" thickBot="1"/>
    <row r="25" spans="1:8" ht="15.75">
      <c r="A25" s="4" t="s">
        <v>0</v>
      </c>
      <c r="B25" s="5" t="s">
        <v>1</v>
      </c>
      <c r="C25" s="5" t="s">
        <v>2</v>
      </c>
      <c r="D25" s="5" t="s">
        <v>3</v>
      </c>
      <c r="E25" s="5" t="s">
        <v>4</v>
      </c>
      <c r="F25" s="5" t="s">
        <v>5</v>
      </c>
      <c r="G25" s="5" t="s">
        <v>9</v>
      </c>
      <c r="H25" s="5" t="s">
        <v>10</v>
      </c>
    </row>
    <row r="26" spans="1:8" ht="15">
      <c r="A26" s="6">
        <v>1</v>
      </c>
      <c r="B26" s="7" t="s">
        <v>77</v>
      </c>
      <c r="C26" s="8">
        <v>30</v>
      </c>
      <c r="D26" s="9">
        <v>243</v>
      </c>
      <c r="E26" s="9">
        <v>213</v>
      </c>
      <c r="F26" s="9">
        <v>222</v>
      </c>
      <c r="G26" s="10">
        <f aca="true" t="shared" si="2" ref="G26:G33">SUM(D26:F26)</f>
        <v>678</v>
      </c>
      <c r="H26" s="11">
        <f aca="true" t="shared" si="3" ref="H26:H33">AVERAGE(D26:F26)</f>
        <v>226</v>
      </c>
    </row>
    <row r="27" spans="1:8" ht="15">
      <c r="A27" s="6">
        <v>2</v>
      </c>
      <c r="B27" s="7" t="s">
        <v>91</v>
      </c>
      <c r="C27" s="8">
        <v>47</v>
      </c>
      <c r="D27" s="9">
        <v>240</v>
      </c>
      <c r="E27" s="9">
        <v>212</v>
      </c>
      <c r="F27" s="9">
        <v>172</v>
      </c>
      <c r="G27" s="10">
        <f t="shared" si="2"/>
        <v>624</v>
      </c>
      <c r="H27" s="11">
        <f t="shared" si="3"/>
        <v>208</v>
      </c>
    </row>
    <row r="28" spans="1:8" ht="15">
      <c r="A28" s="6">
        <v>3</v>
      </c>
      <c r="B28" s="7" t="s">
        <v>65</v>
      </c>
      <c r="C28" s="8">
        <v>23</v>
      </c>
      <c r="D28" s="9">
        <v>166</v>
      </c>
      <c r="E28" s="9">
        <v>180</v>
      </c>
      <c r="F28" s="9">
        <v>246</v>
      </c>
      <c r="G28" s="10">
        <f t="shared" si="2"/>
        <v>592</v>
      </c>
      <c r="H28" s="11">
        <f t="shared" si="3"/>
        <v>197.33333333333334</v>
      </c>
    </row>
    <row r="29" spans="1:8" ht="15">
      <c r="A29" s="6">
        <v>4</v>
      </c>
      <c r="B29" s="7" t="s">
        <v>151</v>
      </c>
      <c r="C29" s="8">
        <v>56</v>
      </c>
      <c r="D29" s="9">
        <v>222</v>
      </c>
      <c r="E29" s="9">
        <v>189</v>
      </c>
      <c r="F29" s="9">
        <v>156</v>
      </c>
      <c r="G29" s="10">
        <f t="shared" si="2"/>
        <v>567</v>
      </c>
      <c r="H29" s="11">
        <f t="shared" si="3"/>
        <v>189</v>
      </c>
    </row>
    <row r="30" spans="1:8" ht="15">
      <c r="A30" s="6">
        <v>5</v>
      </c>
      <c r="B30" s="7" t="s">
        <v>71</v>
      </c>
      <c r="C30" s="8">
        <v>26</v>
      </c>
      <c r="D30" s="9">
        <v>169</v>
      </c>
      <c r="E30" s="9">
        <v>203</v>
      </c>
      <c r="F30" s="9">
        <v>193</v>
      </c>
      <c r="G30" s="10">
        <f t="shared" si="2"/>
        <v>565</v>
      </c>
      <c r="H30" s="11">
        <f t="shared" si="3"/>
        <v>188.33333333333334</v>
      </c>
    </row>
    <row r="31" spans="1:8" ht="15">
      <c r="A31" s="6">
        <v>6</v>
      </c>
      <c r="B31" s="7" t="s">
        <v>90</v>
      </c>
      <c r="C31" s="8">
        <v>47</v>
      </c>
      <c r="D31" s="9">
        <v>189</v>
      </c>
      <c r="E31" s="9">
        <v>158</v>
      </c>
      <c r="F31" s="9">
        <v>185</v>
      </c>
      <c r="G31" s="10">
        <f t="shared" si="2"/>
        <v>532</v>
      </c>
      <c r="H31" s="11">
        <f t="shared" si="3"/>
        <v>177.33333333333334</v>
      </c>
    </row>
    <row r="32" spans="1:8" ht="15">
      <c r="A32" s="6">
        <v>7</v>
      </c>
      <c r="B32" s="7" t="s">
        <v>63</v>
      </c>
      <c r="C32" s="8">
        <v>22</v>
      </c>
      <c r="D32" s="9">
        <v>151</v>
      </c>
      <c r="E32" s="9">
        <v>185</v>
      </c>
      <c r="F32" s="9">
        <v>181</v>
      </c>
      <c r="G32" s="10">
        <f t="shared" si="2"/>
        <v>517</v>
      </c>
      <c r="H32" s="11">
        <f t="shared" si="3"/>
        <v>172.33333333333334</v>
      </c>
    </row>
    <row r="33" spans="1:8" ht="15">
      <c r="A33" s="6">
        <v>8</v>
      </c>
      <c r="B33" s="7" t="s">
        <v>80</v>
      </c>
      <c r="C33" s="8">
        <v>33</v>
      </c>
      <c r="D33" s="9">
        <v>136</v>
      </c>
      <c r="E33" s="9">
        <v>179</v>
      </c>
      <c r="F33" s="9">
        <v>178</v>
      </c>
      <c r="G33" s="10">
        <f t="shared" si="2"/>
        <v>493</v>
      </c>
      <c r="H33" s="11">
        <f t="shared" si="3"/>
        <v>164.33333333333334</v>
      </c>
    </row>
    <row r="35" spans="1:8" ht="15">
      <c r="A35" s="70" t="s">
        <v>47</v>
      </c>
      <c r="B35" s="67"/>
      <c r="D35" s="71"/>
      <c r="E35" s="67"/>
      <c r="F35" s="67"/>
      <c r="G35" s="72"/>
      <c r="H35" s="72"/>
    </row>
    <row r="36" ht="15.75" thickBot="1"/>
    <row r="37" spans="1:8" ht="15.75">
      <c r="A37" s="4" t="s">
        <v>0</v>
      </c>
      <c r="B37" s="5" t="s">
        <v>1</v>
      </c>
      <c r="C37" s="5" t="s">
        <v>2</v>
      </c>
      <c r="D37" s="5" t="s">
        <v>3</v>
      </c>
      <c r="E37" s="5" t="s">
        <v>4</v>
      </c>
      <c r="F37" s="5" t="s">
        <v>5</v>
      </c>
      <c r="G37" s="5" t="s">
        <v>9</v>
      </c>
      <c r="H37" s="5" t="s">
        <v>10</v>
      </c>
    </row>
    <row r="38" spans="1:8" ht="15">
      <c r="A38" s="6">
        <v>1</v>
      </c>
      <c r="B38" s="7" t="s">
        <v>122</v>
      </c>
      <c r="C38" s="51">
        <v>31</v>
      </c>
      <c r="D38" s="9">
        <v>190</v>
      </c>
      <c r="E38" s="9">
        <v>163</v>
      </c>
      <c r="F38" s="9">
        <v>173</v>
      </c>
      <c r="G38" s="10">
        <f>SUM(D38:F38)</f>
        <v>526</v>
      </c>
      <c r="H38" s="11">
        <f>AVERAGE(D38:F38)</f>
        <v>175.33333333333334</v>
      </c>
    </row>
    <row r="39" spans="1:8" ht="15">
      <c r="A39" s="6">
        <v>2</v>
      </c>
      <c r="B39" s="7" t="s">
        <v>105</v>
      </c>
      <c r="C39" s="51">
        <v>25</v>
      </c>
      <c r="D39" s="9">
        <v>201</v>
      </c>
      <c r="E39" s="9">
        <v>145</v>
      </c>
      <c r="F39" s="9">
        <v>172</v>
      </c>
      <c r="G39" s="10">
        <f>SUM(D39:F39)</f>
        <v>518</v>
      </c>
      <c r="H39" s="11">
        <f>AVERAGE(D39:F39)</f>
        <v>172.66666666666666</v>
      </c>
    </row>
    <row r="40" spans="1:8" ht="15">
      <c r="A40" s="6">
        <v>3</v>
      </c>
      <c r="B40" s="7" t="s">
        <v>169</v>
      </c>
      <c r="C40" s="51">
        <v>60</v>
      </c>
      <c r="D40" s="9">
        <v>165</v>
      </c>
      <c r="E40" s="9">
        <v>172</v>
      </c>
      <c r="F40" s="9">
        <v>144</v>
      </c>
      <c r="G40" s="10">
        <f>SUM(D40:F40)</f>
        <v>481</v>
      </c>
      <c r="H40" s="11">
        <f>AVERAGE(D40:F40)</f>
        <v>160.33333333333334</v>
      </c>
    </row>
    <row r="41" spans="1:8" ht="15">
      <c r="A41" s="6">
        <v>4</v>
      </c>
      <c r="B41" s="7" t="s">
        <v>136</v>
      </c>
      <c r="C41" s="51">
        <v>44</v>
      </c>
      <c r="D41" s="9">
        <v>179</v>
      </c>
      <c r="E41" s="9">
        <v>148</v>
      </c>
      <c r="F41" s="9">
        <v>150</v>
      </c>
      <c r="G41" s="10">
        <f>SUM(D41:F41)</f>
        <v>477</v>
      </c>
      <c r="H41" s="11">
        <f>AVERAGE(D41:F41)</f>
        <v>159</v>
      </c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</sheetData>
  <sheetProtection/>
  <mergeCells count="9">
    <mergeCell ref="A1:B1"/>
    <mergeCell ref="D1:F1"/>
    <mergeCell ref="G1:H1"/>
    <mergeCell ref="A23:B23"/>
    <mergeCell ref="D23:F23"/>
    <mergeCell ref="G23:H23"/>
    <mergeCell ref="A35:B35"/>
    <mergeCell ref="D35:F35"/>
    <mergeCell ref="G35:H35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7"/>
  <sheetViews>
    <sheetView showZeros="0" zoomScalePageLayoutView="0" workbookViewId="0" topLeftCell="A1">
      <selection activeCell="G8" sqref="G8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4" width="9.57421875" style="2" bestFit="1" customWidth="1"/>
    <col min="5" max="5" width="9.57421875" style="2" customWidth="1"/>
    <col min="6" max="7" width="9.57421875" style="2" bestFit="1" customWidth="1"/>
    <col min="8" max="8" width="11.140625" style="2" customWidth="1"/>
    <col min="9" max="9" width="11.140625" style="2" bestFit="1" customWidth="1"/>
    <col min="10" max="16384" width="9.140625" style="2" customWidth="1"/>
  </cols>
  <sheetData>
    <row r="2" spans="1:9" s="3" customFormat="1" ht="15.75">
      <c r="A2" s="70" t="s">
        <v>48</v>
      </c>
      <c r="B2" s="67"/>
      <c r="C2" s="2"/>
      <c r="D2" s="71"/>
      <c r="E2" s="71"/>
      <c r="F2" s="67"/>
      <c r="G2" s="67"/>
      <c r="H2" s="72"/>
      <c r="I2" s="72"/>
    </row>
    <row r="3" ht="15.75" thickBot="1"/>
    <row r="4" spans="1:9" ht="15.75">
      <c r="A4" s="4" t="s">
        <v>0</v>
      </c>
      <c r="B4" s="5" t="s">
        <v>1</v>
      </c>
      <c r="C4" s="5" t="s">
        <v>2</v>
      </c>
      <c r="D4" s="5" t="s">
        <v>49</v>
      </c>
      <c r="E4" s="5" t="s">
        <v>3</v>
      </c>
      <c r="F4" s="5" t="s">
        <v>4</v>
      </c>
      <c r="G4" s="5" t="s">
        <v>5</v>
      </c>
      <c r="H4" s="5" t="s">
        <v>9</v>
      </c>
      <c r="I4" s="5" t="s">
        <v>10</v>
      </c>
    </row>
    <row r="5" spans="1:9" ht="15">
      <c r="A5" s="6">
        <v>1</v>
      </c>
      <c r="B5" s="7" t="s">
        <v>162</v>
      </c>
      <c r="C5" s="8" t="s">
        <v>179</v>
      </c>
      <c r="D5" s="9">
        <v>1397</v>
      </c>
      <c r="E5" s="9">
        <v>245</v>
      </c>
      <c r="F5" s="9">
        <v>269</v>
      </c>
      <c r="G5" s="9">
        <v>248</v>
      </c>
      <c r="H5" s="10">
        <f aca="true" t="shared" si="0" ref="H5:H17">SUM(D5:G5)</f>
        <v>2159</v>
      </c>
      <c r="I5" s="11">
        <f>H5/9</f>
        <v>239.88888888888889</v>
      </c>
    </row>
    <row r="6" spans="1:9" ht="15">
      <c r="A6" s="6">
        <v>2</v>
      </c>
      <c r="B6" s="7" t="s">
        <v>74</v>
      </c>
      <c r="C6" s="8" t="s">
        <v>180</v>
      </c>
      <c r="D6" s="9">
        <v>1347</v>
      </c>
      <c r="E6" s="9">
        <v>192</v>
      </c>
      <c r="F6" s="9">
        <v>245</v>
      </c>
      <c r="G6" s="9">
        <v>242</v>
      </c>
      <c r="H6" s="10">
        <f t="shared" si="0"/>
        <v>2026</v>
      </c>
      <c r="I6" s="11">
        <f aca="true" t="shared" si="1" ref="I6:I17">H6/9</f>
        <v>225.11111111111111</v>
      </c>
    </row>
    <row r="7" spans="1:9" ht="15">
      <c r="A7" s="6">
        <v>3</v>
      </c>
      <c r="B7" s="7" t="s">
        <v>92</v>
      </c>
      <c r="C7" s="8" t="s">
        <v>184</v>
      </c>
      <c r="D7" s="9">
        <v>1271</v>
      </c>
      <c r="E7" s="9">
        <v>258</v>
      </c>
      <c r="F7" s="9">
        <v>252</v>
      </c>
      <c r="G7" s="9">
        <v>216</v>
      </c>
      <c r="H7" s="10">
        <f t="shared" si="0"/>
        <v>1997</v>
      </c>
      <c r="I7" s="11">
        <f t="shared" si="1"/>
        <v>221.88888888888889</v>
      </c>
    </row>
    <row r="8" spans="1:9" ht="15">
      <c r="A8" s="6">
        <v>4</v>
      </c>
      <c r="B8" s="7" t="s">
        <v>156</v>
      </c>
      <c r="C8" s="8" t="s">
        <v>182</v>
      </c>
      <c r="D8" s="9">
        <v>1310</v>
      </c>
      <c r="E8" s="9">
        <v>241</v>
      </c>
      <c r="F8" s="9">
        <v>210</v>
      </c>
      <c r="G8" s="9">
        <v>234</v>
      </c>
      <c r="H8" s="10">
        <f t="shared" si="0"/>
        <v>1995</v>
      </c>
      <c r="I8" s="11">
        <f t="shared" si="1"/>
        <v>221.66666666666666</v>
      </c>
    </row>
    <row r="9" spans="1:9" ht="15">
      <c r="A9" s="6">
        <v>5</v>
      </c>
      <c r="B9" s="7" t="s">
        <v>95</v>
      </c>
      <c r="C9" s="8" t="s">
        <v>206</v>
      </c>
      <c r="D9" s="9">
        <v>1231</v>
      </c>
      <c r="E9" s="9">
        <v>268</v>
      </c>
      <c r="F9" s="9">
        <v>197</v>
      </c>
      <c r="G9" s="9">
        <v>255</v>
      </c>
      <c r="H9" s="10">
        <f t="shared" si="0"/>
        <v>1951</v>
      </c>
      <c r="I9" s="11">
        <f t="shared" si="1"/>
        <v>216.77777777777777</v>
      </c>
    </row>
    <row r="10" spans="1:9" ht="15">
      <c r="A10" s="6">
        <v>6</v>
      </c>
      <c r="B10" s="7" t="s">
        <v>86</v>
      </c>
      <c r="C10" s="8" t="s">
        <v>204</v>
      </c>
      <c r="D10" s="9">
        <v>1244</v>
      </c>
      <c r="E10" s="9">
        <v>257</v>
      </c>
      <c r="F10" s="9">
        <v>195</v>
      </c>
      <c r="G10" s="9">
        <v>247</v>
      </c>
      <c r="H10" s="10">
        <f t="shared" si="0"/>
        <v>1943</v>
      </c>
      <c r="I10" s="11">
        <f t="shared" si="1"/>
        <v>215.88888888888889</v>
      </c>
    </row>
    <row r="11" spans="1:9" ht="15">
      <c r="A11" s="6">
        <v>7</v>
      </c>
      <c r="B11" s="7" t="s">
        <v>84</v>
      </c>
      <c r="C11" s="8" t="s">
        <v>186</v>
      </c>
      <c r="D11" s="9">
        <v>1263</v>
      </c>
      <c r="E11" s="9">
        <v>254</v>
      </c>
      <c r="F11" s="9">
        <v>164</v>
      </c>
      <c r="G11" s="9">
        <v>258</v>
      </c>
      <c r="H11" s="10">
        <f t="shared" si="0"/>
        <v>1939</v>
      </c>
      <c r="I11" s="11">
        <f t="shared" si="1"/>
        <v>215.44444444444446</v>
      </c>
    </row>
    <row r="12" spans="1:9" ht="15">
      <c r="A12" s="6">
        <v>8</v>
      </c>
      <c r="B12" s="7" t="s">
        <v>82</v>
      </c>
      <c r="C12" s="8" t="s">
        <v>181</v>
      </c>
      <c r="D12" s="9">
        <v>1314</v>
      </c>
      <c r="E12" s="9">
        <v>212</v>
      </c>
      <c r="F12" s="9">
        <v>178</v>
      </c>
      <c r="G12" s="9">
        <v>222</v>
      </c>
      <c r="H12" s="10">
        <f t="shared" si="0"/>
        <v>1926</v>
      </c>
      <c r="I12" s="11">
        <f t="shared" si="1"/>
        <v>214</v>
      </c>
    </row>
    <row r="13" spans="1:9" ht="15">
      <c r="A13" s="6">
        <v>9</v>
      </c>
      <c r="B13" s="7" t="s">
        <v>93</v>
      </c>
      <c r="C13" s="8" t="s">
        <v>183</v>
      </c>
      <c r="D13" s="9">
        <v>1303</v>
      </c>
      <c r="E13" s="9">
        <v>247</v>
      </c>
      <c r="F13" s="9">
        <v>200</v>
      </c>
      <c r="G13" s="9">
        <v>169</v>
      </c>
      <c r="H13" s="10">
        <f t="shared" si="0"/>
        <v>1919</v>
      </c>
      <c r="I13" s="11">
        <f t="shared" si="1"/>
        <v>213.22222222222223</v>
      </c>
    </row>
    <row r="14" spans="1:9" ht="15">
      <c r="A14" s="6">
        <v>10</v>
      </c>
      <c r="B14" s="7" t="s">
        <v>75</v>
      </c>
      <c r="C14" s="8" t="s">
        <v>185</v>
      </c>
      <c r="D14" s="9">
        <v>1264</v>
      </c>
      <c r="E14" s="9">
        <v>226</v>
      </c>
      <c r="F14" s="9">
        <v>213</v>
      </c>
      <c r="G14" s="9">
        <v>207</v>
      </c>
      <c r="H14" s="10">
        <f t="shared" si="0"/>
        <v>1910</v>
      </c>
      <c r="I14" s="11">
        <f t="shared" si="1"/>
        <v>212.22222222222223</v>
      </c>
    </row>
    <row r="15" spans="1:9" ht="15">
      <c r="A15" s="6">
        <v>11</v>
      </c>
      <c r="B15" s="7" t="s">
        <v>98</v>
      </c>
      <c r="C15" s="8" t="s">
        <v>207</v>
      </c>
      <c r="D15" s="9">
        <v>1251</v>
      </c>
      <c r="E15" s="9">
        <v>172</v>
      </c>
      <c r="F15" s="9">
        <v>258</v>
      </c>
      <c r="G15" s="9">
        <v>197</v>
      </c>
      <c r="H15" s="10">
        <f t="shared" si="0"/>
        <v>1878</v>
      </c>
      <c r="I15" s="11">
        <f t="shared" si="1"/>
        <v>208.66666666666666</v>
      </c>
    </row>
    <row r="16" spans="1:9" ht="15">
      <c r="A16" s="6">
        <v>12</v>
      </c>
      <c r="B16" s="7" t="s">
        <v>88</v>
      </c>
      <c r="C16" s="8" t="s">
        <v>205</v>
      </c>
      <c r="D16" s="9">
        <v>1237</v>
      </c>
      <c r="E16" s="9">
        <v>197</v>
      </c>
      <c r="F16" s="9">
        <v>204</v>
      </c>
      <c r="G16" s="9">
        <v>231</v>
      </c>
      <c r="H16" s="10">
        <f t="shared" si="0"/>
        <v>1869</v>
      </c>
      <c r="I16" s="11">
        <f t="shared" si="1"/>
        <v>207.66666666666666</v>
      </c>
    </row>
    <row r="17" spans="1:9" ht="15">
      <c r="A17" s="6">
        <v>13</v>
      </c>
      <c r="B17" s="7" t="s">
        <v>160</v>
      </c>
      <c r="C17" s="8" t="s">
        <v>187</v>
      </c>
      <c r="D17" s="9">
        <v>1257</v>
      </c>
      <c r="E17" s="9">
        <v>199</v>
      </c>
      <c r="F17" s="9">
        <v>187</v>
      </c>
      <c r="G17" s="9">
        <v>179</v>
      </c>
      <c r="H17" s="10">
        <f t="shared" si="0"/>
        <v>1822</v>
      </c>
      <c r="I17" s="11">
        <f t="shared" si="1"/>
        <v>202.44444444444446</v>
      </c>
    </row>
  </sheetData>
  <sheetProtection/>
  <mergeCells count="3">
    <mergeCell ref="A2:B2"/>
    <mergeCell ref="D2:G2"/>
    <mergeCell ref="H2:I2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9"/>
  <sheetViews>
    <sheetView showZeros="0" zoomScalePageLayoutView="0" workbookViewId="0" topLeftCell="A1">
      <selection activeCell="G14" sqref="G14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4" width="9.57421875" style="2" bestFit="1" customWidth="1"/>
    <col min="5" max="5" width="9.57421875" style="2" customWidth="1"/>
    <col min="6" max="7" width="9.57421875" style="2" bestFit="1" customWidth="1"/>
    <col min="8" max="8" width="11.140625" style="2" customWidth="1"/>
    <col min="9" max="9" width="11.140625" style="2" bestFit="1" customWidth="1"/>
    <col min="10" max="16384" width="9.140625" style="2" customWidth="1"/>
  </cols>
  <sheetData>
    <row r="2" spans="1:9" s="3" customFormat="1" ht="15.75">
      <c r="A2" s="70" t="s">
        <v>50</v>
      </c>
      <c r="B2" s="67"/>
      <c r="C2" s="2"/>
      <c r="D2" s="71"/>
      <c r="E2" s="71"/>
      <c r="F2" s="67"/>
      <c r="G2" s="67"/>
      <c r="H2" s="72"/>
      <c r="I2" s="72"/>
    </row>
    <row r="3" ht="15.75" thickBot="1"/>
    <row r="4" spans="1:9" ht="15.75">
      <c r="A4" s="4" t="s">
        <v>0</v>
      </c>
      <c r="B4" s="5" t="s">
        <v>1</v>
      </c>
      <c r="C4" s="5" t="s">
        <v>2</v>
      </c>
      <c r="D4" s="5" t="s">
        <v>49</v>
      </c>
      <c r="E4" s="5" t="s">
        <v>3</v>
      </c>
      <c r="F4" s="5" t="s">
        <v>4</v>
      </c>
      <c r="G4" s="5" t="s">
        <v>5</v>
      </c>
      <c r="H4" s="5" t="s">
        <v>9</v>
      </c>
      <c r="I4" s="5" t="s">
        <v>10</v>
      </c>
    </row>
    <row r="5" spans="1:9" ht="15">
      <c r="A5" s="6">
        <v>1</v>
      </c>
      <c r="B5" s="7" t="s">
        <v>107</v>
      </c>
      <c r="C5" s="53" t="s">
        <v>192</v>
      </c>
      <c r="D5" s="9">
        <v>1220</v>
      </c>
      <c r="E5" s="9">
        <v>158</v>
      </c>
      <c r="F5" s="9">
        <v>245</v>
      </c>
      <c r="G5" s="9">
        <v>268</v>
      </c>
      <c r="H5" s="10">
        <f>SUM(D5:G5)</f>
        <v>1891</v>
      </c>
      <c r="I5" s="11">
        <f>H5/9</f>
        <v>210.11111111111111</v>
      </c>
    </row>
    <row r="6" spans="1:9" ht="15">
      <c r="A6" s="6">
        <v>2</v>
      </c>
      <c r="B6" s="7" t="s">
        <v>117</v>
      </c>
      <c r="C6" s="53" t="s">
        <v>191</v>
      </c>
      <c r="D6" s="9">
        <v>1246</v>
      </c>
      <c r="E6" s="9">
        <v>206</v>
      </c>
      <c r="F6" s="9">
        <v>218</v>
      </c>
      <c r="G6" s="9">
        <v>216</v>
      </c>
      <c r="H6" s="10">
        <f>SUM(D6:G6)</f>
        <v>1886</v>
      </c>
      <c r="I6" s="11">
        <f>H6/9</f>
        <v>209.55555555555554</v>
      </c>
    </row>
    <row r="7" spans="1:9" ht="15">
      <c r="A7" s="6">
        <v>3</v>
      </c>
      <c r="B7" s="7" t="s">
        <v>110</v>
      </c>
      <c r="C7" s="53" t="s">
        <v>189</v>
      </c>
      <c r="D7" s="9">
        <v>1282</v>
      </c>
      <c r="E7" s="9">
        <v>210</v>
      </c>
      <c r="F7" s="9">
        <v>213</v>
      </c>
      <c r="G7" s="9">
        <v>180</v>
      </c>
      <c r="H7" s="10">
        <f>SUM(D7:G7)</f>
        <v>1885</v>
      </c>
      <c r="I7" s="11">
        <f>H7/9</f>
        <v>209.44444444444446</v>
      </c>
    </row>
    <row r="8" spans="1:9" ht="15">
      <c r="A8" s="6">
        <v>4</v>
      </c>
      <c r="B8" s="7" t="s">
        <v>113</v>
      </c>
      <c r="C8" s="53" t="s">
        <v>190</v>
      </c>
      <c r="D8" s="9">
        <v>1250</v>
      </c>
      <c r="E8" s="9">
        <v>193</v>
      </c>
      <c r="F8" s="9">
        <v>225</v>
      </c>
      <c r="G8" s="9">
        <v>166</v>
      </c>
      <c r="H8" s="10">
        <f>SUM(D8:G8)</f>
        <v>1834</v>
      </c>
      <c r="I8" s="11">
        <f>H8/9</f>
        <v>203.77777777777777</v>
      </c>
    </row>
    <row r="9" spans="1:9" ht="15">
      <c r="A9" s="6">
        <v>5</v>
      </c>
      <c r="B9" s="7" t="s">
        <v>111</v>
      </c>
      <c r="C9" s="53" t="s">
        <v>193</v>
      </c>
      <c r="D9" s="9">
        <v>1205</v>
      </c>
      <c r="E9" s="9">
        <v>227</v>
      </c>
      <c r="F9" s="9">
        <v>160</v>
      </c>
      <c r="G9" s="9">
        <v>194</v>
      </c>
      <c r="H9" s="10">
        <f>SUM(D9:G9)</f>
        <v>1786</v>
      </c>
      <c r="I9" s="11">
        <f>H9/9</f>
        <v>198.44444444444446</v>
      </c>
    </row>
  </sheetData>
  <sheetProtection/>
  <mergeCells count="3">
    <mergeCell ref="A2:B2"/>
    <mergeCell ref="D2:G2"/>
    <mergeCell ref="H2:I2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R7" sqref="R7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4.8515625" style="15" customWidth="1"/>
    <col min="7" max="7" width="5.28125" style="15" bestFit="1" customWidth="1"/>
    <col min="8" max="8" width="5.140625" style="15" bestFit="1" customWidth="1"/>
    <col min="9" max="9" width="7.00390625" style="15" bestFit="1" customWidth="1"/>
    <col min="10" max="10" width="7.00390625" style="15" customWidth="1"/>
    <col min="11" max="11" width="7.00390625" style="15" bestFit="1" customWidth="1"/>
    <col min="12" max="12" width="5.140625" style="15" bestFit="1" customWidth="1"/>
    <col min="13" max="13" width="7.00390625" style="15" bestFit="1" customWidth="1"/>
    <col min="14" max="14" width="8.00390625" style="15" customWidth="1"/>
    <col min="15" max="15" width="7.00390625" style="15" bestFit="1" customWidth="1"/>
    <col min="16" max="16" width="5.140625" style="15" bestFit="1" customWidth="1"/>
    <col min="17" max="17" width="7.00390625" style="15" bestFit="1" customWidth="1"/>
    <col min="18" max="18" width="7.28125" style="15" customWidth="1"/>
    <col min="19" max="19" width="7.00390625" style="15" bestFit="1" customWidth="1"/>
    <col min="20" max="22" width="7.00390625" style="15" customWidth="1"/>
    <col min="23" max="23" width="7.00390625" style="15" bestFit="1" customWidth="1"/>
    <col min="24" max="26" width="7.00390625" style="15" customWidth="1"/>
    <col min="27" max="27" width="7.00390625" style="15" bestFit="1" customWidth="1"/>
    <col min="28" max="29" width="7.00390625" style="15" customWidth="1"/>
    <col min="30" max="30" width="5.00390625" style="15" bestFit="1" customWidth="1"/>
    <col min="31" max="31" width="7.28125" style="15" bestFit="1" customWidth="1"/>
    <col min="32" max="16384" width="9.140625" style="15" customWidth="1"/>
  </cols>
  <sheetData>
    <row r="1" spans="1:31" ht="13.5">
      <c r="A1" s="73" t="s">
        <v>13</v>
      </c>
      <c r="B1" s="74"/>
      <c r="C1" s="14"/>
      <c r="D1" s="14"/>
      <c r="G1" s="75"/>
      <c r="H1" s="75"/>
      <c r="I1" s="75"/>
      <c r="J1" s="75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6"/>
      <c r="AC1" s="67"/>
      <c r="AD1" s="67"/>
      <c r="AE1" s="67"/>
    </row>
    <row r="2" ht="13.5" thickBot="1"/>
    <row r="3" spans="1:20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51</v>
      </c>
      <c r="G3" s="17" t="s">
        <v>3</v>
      </c>
      <c r="H3" s="17" t="s">
        <v>14</v>
      </c>
      <c r="I3" s="17" t="s">
        <v>15</v>
      </c>
      <c r="J3" s="17" t="s">
        <v>52</v>
      </c>
      <c r="K3" s="17" t="s">
        <v>4</v>
      </c>
      <c r="L3" s="17" t="s">
        <v>14</v>
      </c>
      <c r="M3" s="17" t="s">
        <v>16</v>
      </c>
      <c r="N3" s="17" t="s">
        <v>53</v>
      </c>
      <c r="O3" s="17" t="s">
        <v>5</v>
      </c>
      <c r="P3" s="17" t="s">
        <v>14</v>
      </c>
      <c r="Q3" s="17" t="s">
        <v>18</v>
      </c>
      <c r="R3" s="56" t="s">
        <v>54</v>
      </c>
      <c r="S3" s="17" t="s">
        <v>55</v>
      </c>
      <c r="T3" s="58" t="s">
        <v>10</v>
      </c>
    </row>
    <row r="4" spans="1:20" ht="12.75">
      <c r="A4" s="19">
        <v>1</v>
      </c>
      <c r="B4" s="20" t="s">
        <v>124</v>
      </c>
      <c r="C4" s="20">
        <v>159</v>
      </c>
      <c r="D4" s="21">
        <v>36</v>
      </c>
      <c r="E4" s="28" t="s">
        <v>196</v>
      </c>
      <c r="F4" s="28">
        <v>1269</v>
      </c>
      <c r="G4" s="22">
        <v>189</v>
      </c>
      <c r="H4" s="23">
        <f aca="true" t="shared" si="0" ref="H4:H14">D4</f>
        <v>36</v>
      </c>
      <c r="I4" s="54">
        <f aca="true" t="shared" si="1" ref="I4:I14">SUM(G4:H4)</f>
        <v>225</v>
      </c>
      <c r="J4" s="24">
        <f aca="true" t="shared" si="2" ref="J4:J14">F4+I4</f>
        <v>1494</v>
      </c>
      <c r="K4" s="22">
        <v>213</v>
      </c>
      <c r="L4" s="23">
        <f aca="true" t="shared" si="3" ref="L4:L14">D4</f>
        <v>36</v>
      </c>
      <c r="M4" s="24">
        <f aca="true" t="shared" si="4" ref="M4:M14">SUM(K4:L4)</f>
        <v>249</v>
      </c>
      <c r="N4" s="27">
        <f aca="true" t="shared" si="5" ref="N4:N14">J4+M4</f>
        <v>1743</v>
      </c>
      <c r="O4" s="22">
        <v>200</v>
      </c>
      <c r="P4" s="23">
        <f aca="true" t="shared" si="6" ref="P4:P14">D4</f>
        <v>36</v>
      </c>
      <c r="Q4" s="24">
        <f aca="true" t="shared" si="7" ref="Q4:Q14">SUM(O4:P4)</f>
        <v>236</v>
      </c>
      <c r="R4" s="57">
        <f aca="true" t="shared" si="8" ref="R4:R14">N4+Q4</f>
        <v>1979</v>
      </c>
      <c r="S4" s="60">
        <f aca="true" t="shared" si="9" ref="S4:S14">R4-(P4*9)</f>
        <v>1655</v>
      </c>
      <c r="T4" s="59">
        <f>S4/9</f>
        <v>183.88888888888889</v>
      </c>
    </row>
    <row r="5" spans="1:20" ht="12.75">
      <c r="A5" s="19">
        <v>2</v>
      </c>
      <c r="B5" s="20" t="s">
        <v>130</v>
      </c>
      <c r="C5" s="20">
        <v>161</v>
      </c>
      <c r="D5" s="21">
        <v>35</v>
      </c>
      <c r="E5" s="28" t="s">
        <v>188</v>
      </c>
      <c r="F5" s="28">
        <v>1315</v>
      </c>
      <c r="G5" s="22">
        <v>161</v>
      </c>
      <c r="H5" s="23">
        <f t="shared" si="0"/>
        <v>35</v>
      </c>
      <c r="I5" s="54">
        <f t="shared" si="1"/>
        <v>196</v>
      </c>
      <c r="J5" s="24">
        <f t="shared" si="2"/>
        <v>1511</v>
      </c>
      <c r="K5" s="22">
        <v>172</v>
      </c>
      <c r="L5" s="23">
        <f t="shared" si="3"/>
        <v>35</v>
      </c>
      <c r="M5" s="24">
        <f t="shared" si="4"/>
        <v>207</v>
      </c>
      <c r="N5" s="27">
        <f t="shared" si="5"/>
        <v>1718</v>
      </c>
      <c r="O5" s="22">
        <v>200</v>
      </c>
      <c r="P5" s="23">
        <f t="shared" si="6"/>
        <v>35</v>
      </c>
      <c r="Q5" s="24">
        <f t="shared" si="7"/>
        <v>235</v>
      </c>
      <c r="R5" s="57">
        <f t="shared" si="8"/>
        <v>1953</v>
      </c>
      <c r="S5" s="60">
        <f t="shared" si="9"/>
        <v>1638</v>
      </c>
      <c r="T5" s="59">
        <f aca="true" t="shared" si="10" ref="T5:T14">S5/9</f>
        <v>182</v>
      </c>
    </row>
    <row r="6" spans="1:20" ht="12.75">
      <c r="A6" s="19">
        <v>3</v>
      </c>
      <c r="B6" s="20" t="s">
        <v>133</v>
      </c>
      <c r="C6" s="20">
        <v>171</v>
      </c>
      <c r="D6" s="21">
        <v>26</v>
      </c>
      <c r="E6" s="28" t="s">
        <v>194</v>
      </c>
      <c r="F6" s="28">
        <v>1307</v>
      </c>
      <c r="G6" s="22">
        <v>171</v>
      </c>
      <c r="H6" s="23">
        <f t="shared" si="0"/>
        <v>26</v>
      </c>
      <c r="I6" s="54">
        <f t="shared" si="1"/>
        <v>197</v>
      </c>
      <c r="J6" s="24">
        <f t="shared" si="2"/>
        <v>1504</v>
      </c>
      <c r="K6" s="22">
        <v>191</v>
      </c>
      <c r="L6" s="23">
        <f t="shared" si="3"/>
        <v>26</v>
      </c>
      <c r="M6" s="24">
        <f t="shared" si="4"/>
        <v>217</v>
      </c>
      <c r="N6" s="27">
        <f t="shared" si="5"/>
        <v>1721</v>
      </c>
      <c r="O6" s="22">
        <v>204</v>
      </c>
      <c r="P6" s="23">
        <f t="shared" si="6"/>
        <v>26</v>
      </c>
      <c r="Q6" s="24">
        <f t="shared" si="7"/>
        <v>230</v>
      </c>
      <c r="R6" s="57">
        <f t="shared" si="8"/>
        <v>1951</v>
      </c>
      <c r="S6" s="60">
        <f t="shared" si="9"/>
        <v>1717</v>
      </c>
      <c r="T6" s="59">
        <f t="shared" si="10"/>
        <v>190.77777777777777</v>
      </c>
    </row>
    <row r="7" spans="1:20" ht="12.75">
      <c r="A7" s="19">
        <v>4</v>
      </c>
      <c r="B7" s="20" t="s">
        <v>138</v>
      </c>
      <c r="C7" s="20">
        <v>145</v>
      </c>
      <c r="D7" s="21">
        <v>49</v>
      </c>
      <c r="E7" s="28" t="s">
        <v>195</v>
      </c>
      <c r="F7" s="28">
        <v>1296</v>
      </c>
      <c r="G7" s="22">
        <v>162</v>
      </c>
      <c r="H7" s="23">
        <f t="shared" si="0"/>
        <v>49</v>
      </c>
      <c r="I7" s="54">
        <f t="shared" si="1"/>
        <v>211</v>
      </c>
      <c r="J7" s="24">
        <f t="shared" si="2"/>
        <v>1507</v>
      </c>
      <c r="K7" s="22">
        <v>164</v>
      </c>
      <c r="L7" s="23">
        <f t="shared" si="3"/>
        <v>49</v>
      </c>
      <c r="M7" s="24">
        <f t="shared" si="4"/>
        <v>213</v>
      </c>
      <c r="N7" s="27">
        <f t="shared" si="5"/>
        <v>1720</v>
      </c>
      <c r="O7" s="22">
        <v>177</v>
      </c>
      <c r="P7" s="23">
        <f t="shared" si="6"/>
        <v>49</v>
      </c>
      <c r="Q7" s="24">
        <f t="shared" si="7"/>
        <v>226</v>
      </c>
      <c r="R7" s="57">
        <f t="shared" si="8"/>
        <v>1946</v>
      </c>
      <c r="S7" s="60">
        <f t="shared" si="9"/>
        <v>1505</v>
      </c>
      <c r="T7" s="59">
        <f t="shared" si="10"/>
        <v>167.22222222222223</v>
      </c>
    </row>
    <row r="8" spans="1:20" ht="12.75">
      <c r="A8" s="19">
        <v>5</v>
      </c>
      <c r="B8" s="20" t="s">
        <v>154</v>
      </c>
      <c r="C8" s="20">
        <v>129</v>
      </c>
      <c r="D8" s="21">
        <v>63</v>
      </c>
      <c r="E8" s="28" t="s">
        <v>202</v>
      </c>
      <c r="F8" s="28">
        <v>1211</v>
      </c>
      <c r="G8" s="22">
        <v>181</v>
      </c>
      <c r="H8" s="23">
        <f t="shared" si="0"/>
        <v>63</v>
      </c>
      <c r="I8" s="54">
        <f t="shared" si="1"/>
        <v>244</v>
      </c>
      <c r="J8" s="24">
        <f t="shared" si="2"/>
        <v>1455</v>
      </c>
      <c r="K8" s="22">
        <v>149</v>
      </c>
      <c r="L8" s="23">
        <f t="shared" si="3"/>
        <v>63</v>
      </c>
      <c r="M8" s="24">
        <f t="shared" si="4"/>
        <v>212</v>
      </c>
      <c r="N8" s="27">
        <f t="shared" si="5"/>
        <v>1667</v>
      </c>
      <c r="O8" s="22">
        <v>171</v>
      </c>
      <c r="P8" s="23">
        <f t="shared" si="6"/>
        <v>63</v>
      </c>
      <c r="Q8" s="24">
        <f t="shared" si="7"/>
        <v>234</v>
      </c>
      <c r="R8" s="57">
        <f t="shared" si="8"/>
        <v>1901</v>
      </c>
      <c r="S8" s="60">
        <f t="shared" si="9"/>
        <v>1334</v>
      </c>
      <c r="T8" s="59">
        <f t="shared" si="10"/>
        <v>148.22222222222223</v>
      </c>
    </row>
    <row r="9" spans="1:20" ht="12.75">
      <c r="A9" s="19">
        <v>6</v>
      </c>
      <c r="B9" s="20" t="s">
        <v>126</v>
      </c>
      <c r="C9" s="20">
        <v>182</v>
      </c>
      <c r="D9" s="21">
        <v>16</v>
      </c>
      <c r="E9" s="28" t="s">
        <v>199</v>
      </c>
      <c r="F9" s="28">
        <v>1229</v>
      </c>
      <c r="G9" s="22">
        <v>165</v>
      </c>
      <c r="H9" s="23">
        <f t="shared" si="0"/>
        <v>16</v>
      </c>
      <c r="I9" s="54">
        <f t="shared" si="1"/>
        <v>181</v>
      </c>
      <c r="J9" s="24">
        <f t="shared" si="2"/>
        <v>1410</v>
      </c>
      <c r="K9" s="22">
        <v>267</v>
      </c>
      <c r="L9" s="23">
        <f t="shared" si="3"/>
        <v>16</v>
      </c>
      <c r="M9" s="24">
        <f t="shared" si="4"/>
        <v>283</v>
      </c>
      <c r="N9" s="27">
        <f t="shared" si="5"/>
        <v>1693</v>
      </c>
      <c r="O9" s="22">
        <v>190</v>
      </c>
      <c r="P9" s="23">
        <f t="shared" si="6"/>
        <v>16</v>
      </c>
      <c r="Q9" s="24">
        <f t="shared" si="7"/>
        <v>206</v>
      </c>
      <c r="R9" s="57">
        <f t="shared" si="8"/>
        <v>1899</v>
      </c>
      <c r="S9" s="60">
        <f t="shared" si="9"/>
        <v>1755</v>
      </c>
      <c r="T9" s="59">
        <f t="shared" si="10"/>
        <v>195</v>
      </c>
    </row>
    <row r="10" spans="1:20" ht="12.75">
      <c r="A10" s="19">
        <v>7</v>
      </c>
      <c r="B10" s="20" t="s">
        <v>134</v>
      </c>
      <c r="C10" s="20">
        <v>164</v>
      </c>
      <c r="D10" s="21">
        <v>32</v>
      </c>
      <c r="E10" s="28" t="s">
        <v>197</v>
      </c>
      <c r="F10" s="28">
        <v>1262</v>
      </c>
      <c r="G10" s="22">
        <v>172</v>
      </c>
      <c r="H10" s="23">
        <f t="shared" si="0"/>
        <v>32</v>
      </c>
      <c r="I10" s="54">
        <f t="shared" si="1"/>
        <v>204</v>
      </c>
      <c r="J10" s="24">
        <f t="shared" si="2"/>
        <v>1466</v>
      </c>
      <c r="K10" s="22">
        <v>178</v>
      </c>
      <c r="L10" s="23">
        <f t="shared" si="3"/>
        <v>32</v>
      </c>
      <c r="M10" s="24">
        <f t="shared" si="4"/>
        <v>210</v>
      </c>
      <c r="N10" s="27">
        <f t="shared" si="5"/>
        <v>1676</v>
      </c>
      <c r="O10" s="22">
        <v>167</v>
      </c>
      <c r="P10" s="23">
        <f t="shared" si="6"/>
        <v>32</v>
      </c>
      <c r="Q10" s="24">
        <f t="shared" si="7"/>
        <v>199</v>
      </c>
      <c r="R10" s="57">
        <f t="shared" si="8"/>
        <v>1875</v>
      </c>
      <c r="S10" s="60">
        <f t="shared" si="9"/>
        <v>1587</v>
      </c>
      <c r="T10" s="59">
        <f t="shared" si="10"/>
        <v>176.33333333333334</v>
      </c>
    </row>
    <row r="11" spans="1:20" ht="12.75">
      <c r="A11" s="19">
        <v>8</v>
      </c>
      <c r="B11" s="20" t="s">
        <v>150</v>
      </c>
      <c r="C11" s="20">
        <v>166</v>
      </c>
      <c r="D11" s="21">
        <v>30</v>
      </c>
      <c r="E11" s="28" t="s">
        <v>198</v>
      </c>
      <c r="F11" s="28">
        <v>1259</v>
      </c>
      <c r="G11" s="22">
        <v>135</v>
      </c>
      <c r="H11" s="23">
        <f t="shared" si="0"/>
        <v>30</v>
      </c>
      <c r="I11" s="54">
        <f t="shared" si="1"/>
        <v>165</v>
      </c>
      <c r="J11" s="24">
        <f t="shared" si="2"/>
        <v>1424</v>
      </c>
      <c r="K11" s="22">
        <v>167</v>
      </c>
      <c r="L11" s="23">
        <f t="shared" si="3"/>
        <v>30</v>
      </c>
      <c r="M11" s="24">
        <f t="shared" si="4"/>
        <v>197</v>
      </c>
      <c r="N11" s="27">
        <f t="shared" si="5"/>
        <v>1621</v>
      </c>
      <c r="O11" s="22">
        <v>224</v>
      </c>
      <c r="P11" s="23">
        <f t="shared" si="6"/>
        <v>30</v>
      </c>
      <c r="Q11" s="24">
        <f t="shared" si="7"/>
        <v>254</v>
      </c>
      <c r="R11" s="57">
        <f t="shared" si="8"/>
        <v>1875</v>
      </c>
      <c r="S11" s="60">
        <f t="shared" si="9"/>
        <v>1605</v>
      </c>
      <c r="T11" s="59">
        <f t="shared" si="10"/>
        <v>178.33333333333334</v>
      </c>
    </row>
    <row r="12" spans="1:20" ht="12.75">
      <c r="A12" s="19">
        <v>9</v>
      </c>
      <c r="B12" s="20" t="s">
        <v>128</v>
      </c>
      <c r="C12" s="20">
        <v>143</v>
      </c>
      <c r="D12" s="21">
        <v>51</v>
      </c>
      <c r="E12" s="28" t="s">
        <v>201</v>
      </c>
      <c r="F12" s="28">
        <v>1214</v>
      </c>
      <c r="G12" s="22">
        <v>119</v>
      </c>
      <c r="H12" s="23">
        <f t="shared" si="0"/>
        <v>51</v>
      </c>
      <c r="I12" s="54">
        <f t="shared" si="1"/>
        <v>170</v>
      </c>
      <c r="J12" s="24">
        <f t="shared" si="2"/>
        <v>1384</v>
      </c>
      <c r="K12" s="22">
        <v>158</v>
      </c>
      <c r="L12" s="23">
        <f t="shared" si="3"/>
        <v>51</v>
      </c>
      <c r="M12" s="24">
        <f t="shared" si="4"/>
        <v>209</v>
      </c>
      <c r="N12" s="27">
        <f t="shared" si="5"/>
        <v>1593</v>
      </c>
      <c r="O12" s="22">
        <v>163</v>
      </c>
      <c r="P12" s="23">
        <f t="shared" si="6"/>
        <v>51</v>
      </c>
      <c r="Q12" s="24">
        <f t="shared" si="7"/>
        <v>214</v>
      </c>
      <c r="R12" s="57">
        <f t="shared" si="8"/>
        <v>1807</v>
      </c>
      <c r="S12" s="60">
        <f t="shared" si="9"/>
        <v>1348</v>
      </c>
      <c r="T12" s="59">
        <f t="shared" si="10"/>
        <v>149.77777777777777</v>
      </c>
    </row>
    <row r="13" spans="1:20" ht="12.75">
      <c r="A13" s="19">
        <v>10</v>
      </c>
      <c r="B13" s="20" t="s">
        <v>132</v>
      </c>
      <c r="C13" s="20">
        <v>179</v>
      </c>
      <c r="D13" s="21">
        <v>18</v>
      </c>
      <c r="E13" s="28" t="s">
        <v>203</v>
      </c>
      <c r="F13" s="28">
        <v>1206</v>
      </c>
      <c r="G13" s="22">
        <v>179</v>
      </c>
      <c r="H13" s="23">
        <f t="shared" si="0"/>
        <v>18</v>
      </c>
      <c r="I13" s="54">
        <f t="shared" si="1"/>
        <v>197</v>
      </c>
      <c r="J13" s="24">
        <f t="shared" si="2"/>
        <v>1403</v>
      </c>
      <c r="K13" s="22">
        <v>175</v>
      </c>
      <c r="L13" s="23">
        <f t="shared" si="3"/>
        <v>18</v>
      </c>
      <c r="M13" s="24">
        <f t="shared" si="4"/>
        <v>193</v>
      </c>
      <c r="N13" s="27">
        <f t="shared" si="5"/>
        <v>1596</v>
      </c>
      <c r="O13" s="22">
        <v>146</v>
      </c>
      <c r="P13" s="23">
        <f t="shared" si="6"/>
        <v>18</v>
      </c>
      <c r="Q13" s="24">
        <f t="shared" si="7"/>
        <v>164</v>
      </c>
      <c r="R13" s="57">
        <f t="shared" si="8"/>
        <v>1760</v>
      </c>
      <c r="S13" s="60">
        <f t="shared" si="9"/>
        <v>1598</v>
      </c>
      <c r="T13" s="59">
        <f t="shared" si="10"/>
        <v>177.55555555555554</v>
      </c>
    </row>
    <row r="14" spans="1:20" ht="12.75">
      <c r="A14" s="19">
        <v>11</v>
      </c>
      <c r="B14" s="20" t="s">
        <v>121</v>
      </c>
      <c r="C14" s="20">
        <v>158</v>
      </c>
      <c r="D14" s="21">
        <v>37</v>
      </c>
      <c r="E14" s="28" t="s">
        <v>200</v>
      </c>
      <c r="F14" s="28">
        <v>1216</v>
      </c>
      <c r="G14" s="22">
        <v>151</v>
      </c>
      <c r="H14" s="23">
        <f t="shared" si="0"/>
        <v>37</v>
      </c>
      <c r="I14" s="54">
        <f t="shared" si="1"/>
        <v>188</v>
      </c>
      <c r="J14" s="24">
        <f t="shared" si="2"/>
        <v>1404</v>
      </c>
      <c r="K14" s="22">
        <v>141</v>
      </c>
      <c r="L14" s="23">
        <f t="shared" si="3"/>
        <v>37</v>
      </c>
      <c r="M14" s="24">
        <f t="shared" si="4"/>
        <v>178</v>
      </c>
      <c r="N14" s="27">
        <f t="shared" si="5"/>
        <v>1582</v>
      </c>
      <c r="O14" s="22">
        <v>119</v>
      </c>
      <c r="P14" s="23">
        <f t="shared" si="6"/>
        <v>37</v>
      </c>
      <c r="Q14" s="24">
        <f t="shared" si="7"/>
        <v>156</v>
      </c>
      <c r="R14" s="57">
        <f t="shared" si="8"/>
        <v>1738</v>
      </c>
      <c r="S14" s="60">
        <f t="shared" si="9"/>
        <v>1405</v>
      </c>
      <c r="T14" s="59">
        <f t="shared" si="10"/>
        <v>156.11111111111111</v>
      </c>
    </row>
    <row r="15" ht="12.75">
      <c r="A15" s="15"/>
    </row>
    <row r="16" ht="12.75">
      <c r="A16" s="15"/>
    </row>
    <row r="17" ht="12.75">
      <c r="A17" s="15"/>
    </row>
    <row r="18" ht="12.75">
      <c r="A18" s="15"/>
    </row>
    <row r="19" ht="12.75">
      <c r="A19" s="15"/>
    </row>
    <row r="20" ht="12.75">
      <c r="A20" s="15"/>
    </row>
    <row r="21" ht="12.75">
      <c r="A21" s="15"/>
    </row>
    <row r="22" ht="12.75">
      <c r="A22" s="15"/>
    </row>
    <row r="23" ht="12.75">
      <c r="A23" s="15"/>
    </row>
    <row r="24" ht="12.75">
      <c r="A24" s="15"/>
    </row>
    <row r="25" ht="12.75">
      <c r="A25" s="15"/>
    </row>
  </sheetData>
  <sheetProtection/>
  <mergeCells count="3">
    <mergeCell ref="A1:B1"/>
    <mergeCell ref="G1:AA1"/>
    <mergeCell ref="AB1:AE1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2020-12-12T17:53:13Z</cp:lastPrinted>
  <dcterms:created xsi:type="dcterms:W3CDTF">2010-09-08T14:50:21Z</dcterms:created>
  <dcterms:modified xsi:type="dcterms:W3CDTF">2020-12-13T19:05:21Z</dcterms:modified>
  <cp:category/>
  <cp:version/>
  <cp:contentType/>
  <cp:contentStatus/>
</cp:coreProperties>
</file>