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<sst xmlns="http://schemas.openxmlformats.org/spreadsheetml/2006/main" count="508" uniqueCount="208">
  <si>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</si>
  <si>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</si>
  <si>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</si>
  <si>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</si>
  <si>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</si>
  <si>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</si>
  <si>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</si>
  <si>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</si>
  <si>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</si>
  <si>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</si>
  <si>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</si>
  <si>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</si>
  <si>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</si>
  <si>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</si>
  <si>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</si>
  <si>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</si>
  <si>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</si>
  <si>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</si>
  <si>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</si>
  <si>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</si>
  <si>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</si>
  <si>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</si>
  <si>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</si>
  <si>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</si>
  <si>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</si>
  <si>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</si>
  <si>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</si>
  <si>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</si>
  <si>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</si>
  <si>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</si>
  <si>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</si>
  <si>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</si>
  <si>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</si>
  <si>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</si>
  <si>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</si>
  <si>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</si>
  <si>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</si>
  <si>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</si>
  <si>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</si>
  <si>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</si>
  <si>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</si>
  <si>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</si>
  <si>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</si>
  <si>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</si>
  <si>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</si>
  <si>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</si>
  <si>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U12 Junior Gold</t>
  </si>
  <si>
    <t>U15 Junior Gold</t>
  </si>
  <si>
    <t>U18 Boys Junior Gold</t>
  </si>
  <si>
    <t>U18 Junior Gold Girls</t>
  </si>
  <si>
    <t>U20 Junior Gold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</si>
  <si>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</si>
  <si>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</si>
  <si>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</si>
  <si>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</si>
  <si>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</si>
  <si>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</si>
  <si>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</si>
  <si>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</si>
  <si>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</si>
  <si>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</si>
  <si>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Sunday October 4, 2020</t>
  </si>
  <si>
    <t>Lakeshore Lanes</t>
  </si>
  <si>
    <t>Lane Pattern: Plutonium (39 Feet)</t>
  </si>
  <si>
    <t>Mitchell Stirmel</t>
  </si>
  <si>
    <t>Dylan Smith</t>
  </si>
  <si>
    <t>John Meegan</t>
  </si>
  <si>
    <t>Jack O'Brien</t>
  </si>
  <si>
    <t>Phillip Heuser</t>
  </si>
  <si>
    <t>Nicholas Sternes</t>
  </si>
  <si>
    <t>Jacob Mattison</t>
  </si>
  <si>
    <t>Kyle Muth</t>
  </si>
  <si>
    <t>Rory Clark</t>
  </si>
  <si>
    <t>Aiden Walter</t>
  </si>
  <si>
    <t>Chase Haakenson</t>
  </si>
  <si>
    <t>Dartanion Sellers</t>
  </si>
  <si>
    <t>Christopher Kawal</t>
  </si>
  <si>
    <t>Brett Brohelden</t>
  </si>
  <si>
    <t>Gavin Suprenand</t>
  </si>
  <si>
    <t>Justin Gmach</t>
  </si>
  <si>
    <t>Alex Peglow</t>
  </si>
  <si>
    <t>Braden Kidd</t>
  </si>
  <si>
    <t>Rory Stubler</t>
  </si>
  <si>
    <t>Kieran Pavlat</t>
  </si>
  <si>
    <t>Rylee Schwartz</t>
  </si>
  <si>
    <t>Travis Tock</t>
  </si>
  <si>
    <t>Joseph Koc</t>
  </si>
  <si>
    <t>Dalton Zeman</t>
  </si>
  <si>
    <t>Andrew Gross</t>
  </si>
  <si>
    <t>Jeffrey Winkel</t>
  </si>
  <si>
    <t>Maguire Hansche</t>
  </si>
  <si>
    <t>Danny Jacobson</t>
  </si>
  <si>
    <t>Nick Schwartz</t>
  </si>
  <si>
    <t>Quinn Sheehy</t>
  </si>
  <si>
    <t>Trenton Holz</t>
  </si>
  <si>
    <t>Nick DeCesaro</t>
  </si>
  <si>
    <t>Robert Vater</t>
  </si>
  <si>
    <t>Austin Tryba</t>
  </si>
  <si>
    <t>Greydon Brown</t>
  </si>
  <si>
    <t>Joshua Nier</t>
  </si>
  <si>
    <t>Hunter Adams</t>
  </si>
  <si>
    <t>Ian Koster</t>
  </si>
  <si>
    <t>Emmanuel McPherson</t>
  </si>
  <si>
    <t>Skyler Hawley</t>
  </si>
  <si>
    <t>Devin DuPrey</t>
  </si>
  <si>
    <t>Logan Weigel</t>
  </si>
  <si>
    <t>Tyler McNutt</t>
  </si>
  <si>
    <t>Cody Weigel</t>
  </si>
  <si>
    <t>Mason Peterson</t>
  </si>
  <si>
    <t>Colby Hietpas</t>
  </si>
  <si>
    <t>Levi Redmann</t>
  </si>
  <si>
    <t>Cale Rusch</t>
  </si>
  <si>
    <t>Ty Peterson</t>
  </si>
  <si>
    <t>Landon Warner</t>
  </si>
  <si>
    <t>Anna Callan</t>
  </si>
  <si>
    <t>Hannah Yelk</t>
  </si>
  <si>
    <t>Brystal Beyer</t>
  </si>
  <si>
    <t>Jade Oelke</t>
  </si>
  <si>
    <t>Abigail Smith</t>
  </si>
  <si>
    <t>Savanah Rodriguez</t>
  </si>
  <si>
    <t>Paige Plautz</t>
  </si>
  <si>
    <t>McKenzie Mattice</t>
  </si>
  <si>
    <t>Piper Plautz</t>
  </si>
  <si>
    <t>Katrina Blasius</t>
  </si>
  <si>
    <t>Katelyn Holz</t>
  </si>
  <si>
    <t>Brooke Puckett</t>
  </si>
  <si>
    <t>Amber Bertschinger</t>
  </si>
  <si>
    <t>Mackenzie Blagojevic</t>
  </si>
  <si>
    <t>Caley Vogt</t>
  </si>
  <si>
    <t>Jessica Auld</t>
  </si>
  <si>
    <t>Mary Conneely</t>
  </si>
  <si>
    <t>Samantha Knab</t>
  </si>
  <si>
    <t>Kylie Wright</t>
  </si>
  <si>
    <t>Maeghan Herbst</t>
  </si>
  <si>
    <t>Madison Davenport</t>
  </si>
  <si>
    <t>Kelsey Jaeger</t>
  </si>
  <si>
    <t>Cassidy Davenport</t>
  </si>
  <si>
    <t>Gaby Silva</t>
  </si>
  <si>
    <t>Aubrey Jacak</t>
  </si>
  <si>
    <t>Devin McKiski</t>
  </si>
  <si>
    <t>Peyton Smith</t>
  </si>
  <si>
    <t>Jade Kanneberg</t>
  </si>
  <si>
    <t>Kasey Hughes</t>
  </si>
  <si>
    <t>Jami Donnelly</t>
  </si>
  <si>
    <t>Natalie Hirsch</t>
  </si>
  <si>
    <t>Ethan Krause</t>
  </si>
  <si>
    <t>Alexis VandeKolk</t>
  </si>
  <si>
    <t>Mackenzie Krause</t>
  </si>
  <si>
    <t>Kyler Zeman</t>
  </si>
  <si>
    <t>Alexis Aumann</t>
  </si>
  <si>
    <t>Ashley Kozel</t>
  </si>
  <si>
    <t>Matthew Sertich</t>
  </si>
  <si>
    <t>Toby Dieck</t>
  </si>
  <si>
    <t>Taylor Jensen</t>
  </si>
  <si>
    <t>Kathryn Kirsch</t>
  </si>
  <si>
    <t>Kellijo Kirsch</t>
  </si>
  <si>
    <t>Jacob Schaefer</t>
  </si>
  <si>
    <t>Luke Schaefer</t>
  </si>
  <si>
    <t>Vincent Prelesnik</t>
  </si>
  <si>
    <t>U15 Boys Junior Gold</t>
  </si>
  <si>
    <t>U15 Girls Junior Gold</t>
  </si>
  <si>
    <t>Anthony Swanson</t>
  </si>
  <si>
    <t>Alexis Vandekolk</t>
  </si>
  <si>
    <t>Devn DuPrey</t>
  </si>
  <si>
    <t>6th</t>
  </si>
  <si>
    <t>7th</t>
  </si>
  <si>
    <t>8th</t>
  </si>
  <si>
    <t>10th</t>
  </si>
  <si>
    <t>11th</t>
  </si>
  <si>
    <t>12th</t>
  </si>
  <si>
    <t>13th</t>
  </si>
  <si>
    <t>14th</t>
  </si>
  <si>
    <t>12D</t>
  </si>
  <si>
    <t>18D</t>
  </si>
  <si>
    <t>15A</t>
  </si>
  <si>
    <t>22C</t>
  </si>
  <si>
    <t>24D</t>
  </si>
  <si>
    <t>13A</t>
  </si>
  <si>
    <t>19A</t>
  </si>
  <si>
    <t>16D</t>
  </si>
  <si>
    <t>11B</t>
  </si>
  <si>
    <t>23B</t>
  </si>
  <si>
    <t>13B</t>
  </si>
  <si>
    <t>21B</t>
  </si>
  <si>
    <t>15B</t>
  </si>
  <si>
    <t>19B</t>
  </si>
  <si>
    <t>17B</t>
  </si>
  <si>
    <t>17A</t>
  </si>
  <si>
    <t>14C</t>
  </si>
  <si>
    <t>24C</t>
  </si>
  <si>
    <t>11A</t>
  </si>
  <si>
    <t>21A</t>
  </si>
  <si>
    <t>18C</t>
  </si>
  <si>
    <t>20C</t>
  </si>
  <si>
    <t>12C</t>
  </si>
  <si>
    <t>14D</t>
  </si>
  <si>
    <t>23A</t>
  </si>
  <si>
    <t>16C</t>
  </si>
  <si>
    <t>Pts</t>
  </si>
  <si>
    <t>Lanes: 15 - 16</t>
  </si>
  <si>
    <t>Lanes:  21 - 22</t>
  </si>
  <si>
    <t>Lanes: 13 - 14</t>
  </si>
  <si>
    <t>Lanes: 19 - 20</t>
  </si>
  <si>
    <t>Lanes:  13 - 14</t>
  </si>
  <si>
    <t>Lanes: 17 - 18</t>
  </si>
  <si>
    <t>Lanes: 17 -18</t>
  </si>
  <si>
    <t>Lanes:  23 - 24</t>
  </si>
  <si>
    <t>Lanes: 21 - 22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</si>
</sst>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" fillId="19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55">
      <selection activeCell="E71" sqref="E71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6" t="s">
        <v>31</v>
      </c>
      <c r="B1" s="66"/>
      <c r="C1" s="66"/>
      <c r="D1" s="66"/>
      <c r="E1" s="66"/>
      <c r="F1" s="66"/>
      <c r="G1" s="66"/>
      <c r="H1" s="67"/>
      <c r="I1" s="68"/>
    </row>
    <row r="3" spans="1:9" s="39" customFormat="1" ht="15.75">
      <c r="A3" s="69" t="s">
        <v>61</v>
      </c>
      <c r="B3" s="65"/>
      <c r="C3" s="65"/>
      <c r="D3" s="65"/>
      <c r="E3" s="65"/>
      <c r="F3" s="65"/>
      <c r="G3" s="65"/>
      <c r="H3" s="65"/>
      <c r="I3" s="68"/>
    </row>
    <row r="4" spans="1:9" s="39" customFormat="1" ht="15.75">
      <c r="A4" s="70" t="s">
        <v>62</v>
      </c>
      <c r="B4" s="65"/>
      <c r="C4" s="65"/>
      <c r="D4" s="65"/>
      <c r="E4" s="65"/>
      <c r="F4" s="65"/>
      <c r="G4" s="65"/>
      <c r="H4" s="65"/>
      <c r="I4" s="68"/>
    </row>
    <row r="5" spans="1:9" s="39" customFormat="1" ht="15.75">
      <c r="A5" s="70" t="s">
        <v>63</v>
      </c>
      <c r="B5" s="65"/>
      <c r="C5" s="65"/>
      <c r="D5" s="65"/>
      <c r="E5" s="65"/>
      <c r="F5" s="65"/>
      <c r="G5" s="65"/>
      <c r="H5" s="65"/>
      <c r="I5" s="68"/>
    </row>
    <row r="7" spans="1:7" ht="16.5">
      <c r="A7" s="38" t="s">
        <v>32</v>
      </c>
      <c r="B7" s="39"/>
      <c r="C7" s="39"/>
      <c r="D7" s="39"/>
      <c r="E7" s="39"/>
      <c r="F7" s="40"/>
      <c r="G7" s="39"/>
    </row>
    <row r="8" spans="2:6" ht="15.75">
      <c r="B8" s="39" t="s">
        <v>33</v>
      </c>
      <c r="C8" s="65" t="s">
        <v>106</v>
      </c>
      <c r="D8" s="65"/>
      <c r="E8" s="65"/>
      <c r="F8" s="41">
        <v>525</v>
      </c>
    </row>
    <row r="9" spans="2:6" ht="15.75">
      <c r="B9" s="39" t="s">
        <v>34</v>
      </c>
      <c r="C9" s="65" t="s">
        <v>65</v>
      </c>
      <c r="D9" s="65"/>
      <c r="E9" s="65"/>
      <c r="F9" s="41">
        <v>275</v>
      </c>
    </row>
    <row r="10" spans="2:6" ht="15.75">
      <c r="B10" s="39" t="s">
        <v>35</v>
      </c>
      <c r="C10" s="65" t="s">
        <v>96</v>
      </c>
      <c r="D10" s="65"/>
      <c r="E10" s="65"/>
      <c r="F10" s="41">
        <v>150</v>
      </c>
    </row>
    <row r="11" spans="2:6" ht="15.75">
      <c r="B11" s="39" t="s">
        <v>35</v>
      </c>
      <c r="C11" s="65" t="s">
        <v>111</v>
      </c>
      <c r="D11" s="65"/>
      <c r="E11" s="65"/>
      <c r="F11" s="41">
        <v>150</v>
      </c>
    </row>
    <row r="12" spans="2:6" ht="15.75">
      <c r="B12" s="39" t="s">
        <v>42</v>
      </c>
      <c r="C12" s="65" t="s">
        <v>88</v>
      </c>
      <c r="D12" s="65"/>
      <c r="E12" s="65"/>
      <c r="F12" s="41">
        <v>105</v>
      </c>
    </row>
    <row r="13" spans="2:6" ht="15.75">
      <c r="B13" s="39" t="s">
        <v>164</v>
      </c>
      <c r="C13" s="65" t="s">
        <v>107</v>
      </c>
      <c r="D13" s="65"/>
      <c r="E13" s="65"/>
      <c r="F13" s="41">
        <v>100</v>
      </c>
    </row>
    <row r="14" spans="2:6" ht="15.75">
      <c r="B14" s="39" t="s">
        <v>165</v>
      </c>
      <c r="C14" s="65" t="s">
        <v>97</v>
      </c>
      <c r="D14" s="65"/>
      <c r="E14" s="65"/>
      <c r="F14" s="41">
        <v>95</v>
      </c>
    </row>
    <row r="15" spans="2:6" ht="15.75">
      <c r="B15" s="39" t="s">
        <v>166</v>
      </c>
      <c r="C15" s="65" t="s">
        <v>91</v>
      </c>
      <c r="D15" s="65"/>
      <c r="E15" s="65"/>
      <c r="F15" s="41">
        <v>90</v>
      </c>
    </row>
    <row r="16" spans="2:6" ht="15.75">
      <c r="B16" s="39" t="s">
        <v>43</v>
      </c>
      <c r="C16" s="65" t="s">
        <v>93</v>
      </c>
      <c r="D16" s="65"/>
      <c r="E16" s="65"/>
      <c r="F16" s="41">
        <v>85</v>
      </c>
    </row>
    <row r="17" spans="2:6" ht="15.75">
      <c r="B17" s="39" t="s">
        <v>167</v>
      </c>
      <c r="C17" s="65" t="s">
        <v>112</v>
      </c>
      <c r="D17" s="65"/>
      <c r="E17" s="65"/>
      <c r="F17" s="41">
        <v>80</v>
      </c>
    </row>
    <row r="18" spans="2:6" ht="15.75">
      <c r="B18" s="39" t="s">
        <v>168</v>
      </c>
      <c r="C18" s="65" t="s">
        <v>81</v>
      </c>
      <c r="D18" s="65"/>
      <c r="E18" s="65"/>
      <c r="F18" s="41">
        <v>75</v>
      </c>
    </row>
    <row r="19" spans="2:6" ht="15.75">
      <c r="B19" s="39" t="s">
        <v>169</v>
      </c>
      <c r="C19" s="65" t="s">
        <v>79</v>
      </c>
      <c r="D19" s="65"/>
      <c r="E19" s="65"/>
      <c r="F19" s="41">
        <v>70</v>
      </c>
    </row>
    <row r="20" spans="2:6" ht="15.75">
      <c r="B20" s="39" t="s">
        <v>170</v>
      </c>
      <c r="C20" s="65" t="s">
        <v>92</v>
      </c>
      <c r="D20" s="65"/>
      <c r="E20" s="65"/>
      <c r="F20" s="41">
        <v>65</v>
      </c>
    </row>
    <row r="21" spans="2:6" ht="15.75">
      <c r="B21" s="39" t="s">
        <v>171</v>
      </c>
      <c r="C21" s="65" t="s">
        <v>108</v>
      </c>
      <c r="D21" s="65"/>
      <c r="E21" s="65"/>
      <c r="F21" s="41">
        <v>60</v>
      </c>
    </row>
    <row r="23" spans="2:6" ht="15.75">
      <c r="B23" s="39" t="s">
        <v>36</v>
      </c>
      <c r="F23" s="42">
        <f>SUM(F8:F21)</f>
        <v>1925</v>
      </c>
    </row>
    <row r="25" spans="1:6" ht="16.5">
      <c r="A25" s="38" t="s">
        <v>37</v>
      </c>
      <c r="B25" s="39"/>
      <c r="C25" s="39"/>
      <c r="D25" s="39"/>
      <c r="E25" s="39"/>
      <c r="F25" s="40"/>
    </row>
    <row r="26" spans="2:6" ht="15.75">
      <c r="B26" s="39" t="s">
        <v>33</v>
      </c>
      <c r="C26" s="65" t="s">
        <v>127</v>
      </c>
      <c r="D26" s="65"/>
      <c r="E26" s="65"/>
      <c r="F26" s="41">
        <v>300</v>
      </c>
    </row>
    <row r="27" spans="2:6" ht="15.75">
      <c r="B27" s="39" t="s">
        <v>34</v>
      </c>
      <c r="C27" s="65" t="s">
        <v>131</v>
      </c>
      <c r="D27" s="65"/>
      <c r="E27" s="65"/>
      <c r="F27" s="41">
        <v>160</v>
      </c>
    </row>
    <row r="28" spans="2:6" ht="15.75">
      <c r="B28" s="39" t="s">
        <v>35</v>
      </c>
      <c r="C28" s="65" t="s">
        <v>121</v>
      </c>
      <c r="D28" s="65"/>
      <c r="E28" s="65"/>
      <c r="F28" s="41">
        <v>100</v>
      </c>
    </row>
    <row r="29" spans="2:6" ht="15.75">
      <c r="B29" s="39" t="s">
        <v>35</v>
      </c>
      <c r="C29" s="65" t="s">
        <v>116</v>
      </c>
      <c r="D29" s="65"/>
      <c r="E29" s="65"/>
      <c r="F29" s="41">
        <v>100</v>
      </c>
    </row>
    <row r="30" spans="2:6" ht="15.75">
      <c r="B30" s="39" t="s">
        <v>42</v>
      </c>
      <c r="C30" s="65" t="s">
        <v>130</v>
      </c>
      <c r="D30" s="65"/>
      <c r="E30" s="65"/>
      <c r="F30" s="41">
        <v>70</v>
      </c>
    </row>
    <row r="31" spans="2:6" ht="15.75">
      <c r="B31" s="39" t="s">
        <v>164</v>
      </c>
      <c r="C31" s="65" t="s">
        <v>137</v>
      </c>
      <c r="D31" s="65"/>
      <c r="E31" s="65"/>
      <c r="F31" s="41">
        <v>65</v>
      </c>
    </row>
    <row r="32" spans="2:6" ht="15.75">
      <c r="B32" s="39" t="s">
        <v>165</v>
      </c>
      <c r="C32" s="65" t="s">
        <v>135</v>
      </c>
      <c r="D32" s="65"/>
      <c r="E32" s="65"/>
      <c r="F32" s="41">
        <v>60</v>
      </c>
    </row>
    <row r="34" spans="2:6" ht="15.75">
      <c r="B34" s="39" t="s">
        <v>36</v>
      </c>
      <c r="F34" s="42">
        <f>SUM(F26:F32)</f>
        <v>855</v>
      </c>
    </row>
    <row r="35" spans="1:6" ht="15.75">
      <c r="A35" s="39"/>
      <c r="B35" s="39"/>
      <c r="C35" s="39"/>
      <c r="D35" s="39"/>
      <c r="E35" s="39"/>
      <c r="F35" s="39"/>
    </row>
    <row r="36" spans="1:6" ht="16.5">
      <c r="A36" s="38" t="s">
        <v>38</v>
      </c>
      <c r="B36" s="39"/>
      <c r="C36" s="39"/>
      <c r="D36" s="39"/>
      <c r="E36" s="39"/>
      <c r="F36" s="41"/>
    </row>
    <row r="37" spans="1:6" ht="15.75">
      <c r="A37" s="39"/>
      <c r="B37" s="39" t="s">
        <v>33</v>
      </c>
      <c r="C37" s="65" t="s">
        <v>162</v>
      </c>
      <c r="D37" s="65"/>
      <c r="E37" s="65"/>
      <c r="F37" s="41">
        <v>275</v>
      </c>
    </row>
    <row r="38" spans="1:6" ht="15.75">
      <c r="A38" s="39"/>
      <c r="B38" s="39" t="s">
        <v>34</v>
      </c>
      <c r="C38" s="65" t="s">
        <v>161</v>
      </c>
      <c r="D38" s="65"/>
      <c r="E38" s="65"/>
      <c r="F38" s="41">
        <v>135</v>
      </c>
    </row>
    <row r="39" spans="1:6" ht="15.75">
      <c r="A39" s="39"/>
      <c r="B39" s="39" t="s">
        <v>35</v>
      </c>
      <c r="C39" s="65" t="s">
        <v>145</v>
      </c>
      <c r="D39" s="65"/>
      <c r="E39" s="65"/>
      <c r="F39" s="41">
        <v>85</v>
      </c>
    </row>
    <row r="40" spans="1:6" ht="15.75">
      <c r="A40" s="39"/>
      <c r="B40" s="39" t="s">
        <v>35</v>
      </c>
      <c r="C40" s="65" t="s">
        <v>144</v>
      </c>
      <c r="D40" s="65"/>
      <c r="E40" s="65"/>
      <c r="F40" s="41">
        <v>85</v>
      </c>
    </row>
    <row r="41" spans="1:6" ht="15.75">
      <c r="A41" s="39"/>
      <c r="B41" s="39" t="s">
        <v>42</v>
      </c>
      <c r="C41" s="65" t="s">
        <v>147</v>
      </c>
      <c r="D41" s="65"/>
      <c r="E41" s="65"/>
      <c r="F41" s="41">
        <v>65</v>
      </c>
    </row>
    <row r="42" spans="1:6" ht="15.75">
      <c r="A42" s="39"/>
      <c r="B42" s="39"/>
      <c r="C42" s="39"/>
      <c r="D42" s="39"/>
      <c r="E42" s="39"/>
      <c r="F42" s="39"/>
    </row>
    <row r="43" spans="1:6" ht="15.75">
      <c r="A43" s="39"/>
      <c r="B43" s="39" t="s">
        <v>36</v>
      </c>
      <c r="C43" s="39"/>
      <c r="D43" s="39"/>
      <c r="E43" s="39"/>
      <c r="F43" s="42">
        <f>SUM(F37:F42)</f>
        <v>645</v>
      </c>
    </row>
    <row r="44" spans="1:6" ht="15.75">
      <c r="A44" s="39"/>
      <c r="B44" s="39"/>
      <c r="C44" s="39"/>
      <c r="D44" s="39"/>
      <c r="E44" s="39"/>
      <c r="F44" s="39"/>
    </row>
    <row r="45" spans="1:6" ht="15.75">
      <c r="A45" s="39"/>
      <c r="B45" s="39"/>
      <c r="C45" s="39"/>
      <c r="D45" s="39"/>
      <c r="E45" s="39"/>
      <c r="F45" s="39"/>
    </row>
    <row r="46" spans="1:6" ht="16.5">
      <c r="A46" s="38" t="s">
        <v>39</v>
      </c>
      <c r="B46" s="39"/>
      <c r="C46" s="39"/>
      <c r="D46" s="39"/>
      <c r="E46" s="39"/>
      <c r="F46" s="39"/>
    </row>
    <row r="47" spans="1:7" ht="15.75">
      <c r="A47" s="39"/>
      <c r="B47" s="65" t="s">
        <v>148</v>
      </c>
      <c r="C47" s="65"/>
      <c r="D47" s="65"/>
      <c r="E47" s="65" t="s">
        <v>154</v>
      </c>
      <c r="F47" s="68"/>
      <c r="G47" s="68"/>
    </row>
    <row r="48" spans="1:7" ht="15.75">
      <c r="A48" s="39"/>
      <c r="B48" s="65" t="s">
        <v>139</v>
      </c>
      <c r="C48" s="65"/>
      <c r="D48" s="65"/>
      <c r="E48" s="65" t="s">
        <v>152</v>
      </c>
      <c r="F48" s="68"/>
      <c r="G48" s="68"/>
    </row>
    <row r="49" spans="1:7" ht="15.75">
      <c r="A49" s="39"/>
      <c r="B49" s="65" t="s">
        <v>149</v>
      </c>
      <c r="C49" s="65"/>
      <c r="D49" s="65"/>
      <c r="E49" s="65" t="s">
        <v>145</v>
      </c>
      <c r="F49" s="68"/>
      <c r="G49" s="68"/>
    </row>
    <row r="50" spans="1:7" ht="15.75">
      <c r="A50" s="39"/>
      <c r="B50" s="65" t="s">
        <v>92</v>
      </c>
      <c r="C50" s="65"/>
      <c r="D50" s="65"/>
      <c r="E50" s="65" t="s">
        <v>67</v>
      </c>
      <c r="F50" s="68"/>
      <c r="G50" s="68"/>
    </row>
    <row r="51" spans="1:6" ht="15.75">
      <c r="A51" s="39"/>
      <c r="B51" s="39" t="s">
        <v>89</v>
      </c>
      <c r="C51" s="39"/>
      <c r="D51" s="39"/>
      <c r="E51" s="39" t="s">
        <v>77</v>
      </c>
      <c r="F51" s="39"/>
    </row>
    <row r="52" spans="1:6" ht="15.75">
      <c r="A52" s="39"/>
      <c r="B52" s="39" t="s">
        <v>98</v>
      </c>
      <c r="C52" s="39"/>
      <c r="D52" s="39"/>
      <c r="E52" s="39" t="s">
        <v>117</v>
      </c>
      <c r="F52" s="39"/>
    </row>
    <row r="53" spans="1:6" ht="15.75">
      <c r="A53" s="39"/>
      <c r="B53" s="39"/>
      <c r="C53" s="39"/>
      <c r="D53" s="39"/>
      <c r="E53" s="39"/>
      <c r="F53" s="39"/>
    </row>
    <row r="54" spans="1:6" ht="15.75">
      <c r="A54" s="39"/>
      <c r="B54" s="39"/>
      <c r="C54" s="39"/>
      <c r="D54" s="39"/>
      <c r="E54" s="39"/>
      <c r="F54" s="39"/>
    </row>
    <row r="55" spans="1:4" s="39" customFormat="1" ht="16.5">
      <c r="A55" s="38" t="s">
        <v>41</v>
      </c>
      <c r="D55" s="38"/>
    </row>
    <row r="56" spans="1:6" s="39" customFormat="1" ht="15.75">
      <c r="A56" s="65" t="s">
        <v>95</v>
      </c>
      <c r="B56" s="68"/>
      <c r="C56" s="44">
        <v>145</v>
      </c>
      <c r="D56" s="65" t="s">
        <v>80</v>
      </c>
      <c r="E56" s="65"/>
      <c r="F56" s="39">
        <v>10</v>
      </c>
    </row>
    <row r="57" spans="1:6" s="39" customFormat="1" ht="15.75">
      <c r="A57" s="65" t="s">
        <v>81</v>
      </c>
      <c r="B57" s="68"/>
      <c r="C57" s="44">
        <v>30</v>
      </c>
      <c r="D57" s="65" t="s">
        <v>112</v>
      </c>
      <c r="E57" s="65"/>
      <c r="F57" s="39">
        <v>60</v>
      </c>
    </row>
    <row r="58" spans="1:6" s="39" customFormat="1" ht="15.75">
      <c r="A58" s="65" t="s">
        <v>131</v>
      </c>
      <c r="B58" s="68"/>
      <c r="C58" s="44">
        <v>10</v>
      </c>
      <c r="D58" s="65" t="s">
        <v>75</v>
      </c>
      <c r="E58" s="65"/>
      <c r="F58" s="39">
        <v>30</v>
      </c>
    </row>
    <row r="59" spans="1:6" s="39" customFormat="1" ht="15.75">
      <c r="A59" s="65" t="s">
        <v>106</v>
      </c>
      <c r="B59" s="71"/>
      <c r="C59" s="44">
        <v>120</v>
      </c>
      <c r="D59" s="65" t="s">
        <v>96</v>
      </c>
      <c r="E59" s="65"/>
      <c r="F59" s="39">
        <v>30</v>
      </c>
    </row>
    <row r="60" spans="1:6" s="39" customFormat="1" ht="16.5">
      <c r="A60" s="65"/>
      <c r="B60" s="71"/>
      <c r="C60" s="44"/>
      <c r="D60" s="72" t="s">
        <v>45</v>
      </c>
      <c r="E60" s="72"/>
      <c r="F60" s="39">
        <f>SUM(C56:C60)+SUM(F56:F59)</f>
        <v>435</v>
      </c>
    </row>
    <row r="61" s="39" customFormat="1" ht="15.75"/>
    <row r="62" spans="1:6" ht="18">
      <c r="A62" s="38" t="s">
        <v>40</v>
      </c>
      <c r="F62" s="43">
        <f>F43+F34+F23+F60</f>
        <v>3860</v>
      </c>
    </row>
  </sheetData>
  <sheetProtection/>
  <mergeCells count="48">
    <mergeCell ref="C31:E31"/>
    <mergeCell ref="D59:E59"/>
    <mergeCell ref="A60:B60"/>
    <mergeCell ref="C29:E29"/>
    <mergeCell ref="C30:E30"/>
    <mergeCell ref="C40:E40"/>
    <mergeCell ref="C41:E41"/>
    <mergeCell ref="E50:G50"/>
    <mergeCell ref="D57:E57"/>
    <mergeCell ref="C28:E28"/>
    <mergeCell ref="D56:E56"/>
    <mergeCell ref="C16:E16"/>
    <mergeCell ref="C17:E17"/>
    <mergeCell ref="B50:D50"/>
    <mergeCell ref="C14:E14"/>
    <mergeCell ref="C38:E38"/>
    <mergeCell ref="C15:E15"/>
    <mergeCell ref="C37:E37"/>
    <mergeCell ref="C32:E32"/>
    <mergeCell ref="B49:D49"/>
    <mergeCell ref="E47:G47"/>
    <mergeCell ref="A58:B58"/>
    <mergeCell ref="D60:E60"/>
    <mergeCell ref="C9:E9"/>
    <mergeCell ref="C18:E18"/>
    <mergeCell ref="C19:E19"/>
    <mergeCell ref="C27:E27"/>
    <mergeCell ref="C10:E10"/>
    <mergeCell ref="D58:E58"/>
    <mergeCell ref="C26:E26"/>
    <mergeCell ref="A56:B56"/>
    <mergeCell ref="A57:B57"/>
    <mergeCell ref="A4:I4"/>
    <mergeCell ref="A59:B59"/>
    <mergeCell ref="C39:E39"/>
    <mergeCell ref="E48:G48"/>
    <mergeCell ref="E49:G49"/>
    <mergeCell ref="B47:D47"/>
    <mergeCell ref="B48:D48"/>
    <mergeCell ref="C20:E20"/>
    <mergeCell ref="C21:E21"/>
    <mergeCell ref="A1:I1"/>
    <mergeCell ref="A3:I3"/>
    <mergeCell ref="A5:I5"/>
    <mergeCell ref="C8:E8"/>
    <mergeCell ref="C11:E11"/>
    <mergeCell ref="C12:E12"/>
    <mergeCell ref="C13:E13"/>
  </mergeCells>
  <printOptions horizontalCentered="1"/>
  <pageMargins left="0.75" right="0.75" top="1" bottom="1" header="0.5" footer="0.5"/>
  <pageSetup fitToHeight="1" fitToWidth="1"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D9" activeCellId="1" sqref="G11 D9"/>
    </sheetView>
  </sheetViews>
  <sheetFormatPr defaultColWidth="9.140625" defaultRowHeight="12.75"/>
  <sheetData>
    <row r="2" spans="1:4" ht="12.75">
      <c r="A2" s="34" t="s">
        <v>26</v>
      </c>
      <c r="B2" s="80" t="str">
        <f>'2nd Rd Boys'!B5</f>
        <v>Robert Vater</v>
      </c>
      <c r="C2" s="80"/>
      <c r="D2" s="34">
        <v>156</v>
      </c>
    </row>
    <row r="3" spans="1:4" ht="12.75">
      <c r="A3" s="35"/>
      <c r="B3" s="35"/>
      <c r="C3" s="35"/>
      <c r="D3" s="30"/>
    </row>
    <row r="4" spans="1:7" ht="12.75">
      <c r="A4" s="81" t="s">
        <v>199</v>
      </c>
      <c r="B4" s="81"/>
      <c r="C4" s="81"/>
      <c r="D4" s="31"/>
      <c r="E4" s="84" t="s">
        <v>106</v>
      </c>
      <c r="F4" s="80"/>
      <c r="G4" s="29">
        <v>203</v>
      </c>
    </row>
    <row r="5" spans="1:7" ht="12.75">
      <c r="A5" s="33"/>
      <c r="B5" s="33"/>
      <c r="C5" s="33"/>
      <c r="D5" s="31"/>
      <c r="G5" s="30"/>
    </row>
    <row r="6" spans="1:7" ht="12.75">
      <c r="A6" s="63" t="s">
        <v>27</v>
      </c>
      <c r="B6" s="80" t="str">
        <f>'2nd Rd Boys'!B8</f>
        <v>Tyler McNutt</v>
      </c>
      <c r="C6" s="80"/>
      <c r="D6" s="36">
        <v>232</v>
      </c>
      <c r="G6" s="31"/>
    </row>
    <row r="7" ht="12.75">
      <c r="G7" s="31"/>
    </row>
    <row r="8" spans="5:10" ht="12.75">
      <c r="E8" s="71" t="s">
        <v>201</v>
      </c>
      <c r="F8" s="68"/>
      <c r="G8" s="31"/>
      <c r="H8" s="82" t="s">
        <v>106</v>
      </c>
      <c r="I8" s="83"/>
      <c r="J8" s="83"/>
    </row>
    <row r="9" spans="1:7" ht="12.75">
      <c r="A9" s="63" t="s">
        <v>29</v>
      </c>
      <c r="B9" s="80" t="str">
        <f>'2nd Rd Boys'!B6</f>
        <v>Dylan Smith</v>
      </c>
      <c r="C9" s="80"/>
      <c r="D9" s="34">
        <v>223</v>
      </c>
      <c r="G9" s="31"/>
    </row>
    <row r="10" spans="1:9" ht="12.75">
      <c r="A10" s="35"/>
      <c r="B10" s="35"/>
      <c r="C10" s="35"/>
      <c r="D10" s="30"/>
      <c r="G10" s="31"/>
      <c r="I10" s="45" t="s">
        <v>59</v>
      </c>
    </row>
    <row r="11" spans="1:7" ht="12.75">
      <c r="A11" s="85" t="s">
        <v>200</v>
      </c>
      <c r="B11" s="81"/>
      <c r="C11" s="81"/>
      <c r="D11" s="31"/>
      <c r="E11" s="84" t="s">
        <v>65</v>
      </c>
      <c r="F11" s="80"/>
      <c r="G11" s="32">
        <v>168</v>
      </c>
    </row>
    <row r="12" spans="1:4" ht="12.75">
      <c r="A12" s="33"/>
      <c r="B12" s="33"/>
      <c r="C12" s="33"/>
      <c r="D12" s="31"/>
    </row>
    <row r="13" spans="1:4" ht="12.75">
      <c r="A13" s="63" t="s">
        <v>28</v>
      </c>
      <c r="B13" s="80" t="str">
        <f>'2nd Rd Boys'!B7</f>
        <v>Cale Rusch</v>
      </c>
      <c r="C13" s="80"/>
      <c r="D13" s="36">
        <v>168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4" activeCellId="1" sqref="D6 G4"/>
    </sheetView>
  </sheetViews>
  <sheetFormatPr defaultColWidth="9.140625" defaultRowHeight="12.75"/>
  <sheetData>
    <row r="2" spans="1:4" ht="12.75">
      <c r="A2" s="34" t="s">
        <v>26</v>
      </c>
      <c r="B2" s="80" t="str">
        <f>'2nd Rd Girls'!B5</f>
        <v>McKenzie Mattice</v>
      </c>
      <c r="C2" s="80"/>
      <c r="D2" s="34">
        <v>168</v>
      </c>
    </row>
    <row r="3" spans="1:4" ht="12.75">
      <c r="A3" s="35"/>
      <c r="B3" s="35"/>
      <c r="C3" s="35"/>
      <c r="D3" s="30"/>
    </row>
    <row r="4" spans="1:7" ht="12.75">
      <c r="A4" s="81" t="s">
        <v>202</v>
      </c>
      <c r="B4" s="81"/>
      <c r="C4" s="81"/>
      <c r="D4" s="31"/>
      <c r="E4" s="84" t="s">
        <v>127</v>
      </c>
      <c r="F4" s="80"/>
      <c r="G4" s="29">
        <v>225</v>
      </c>
    </row>
    <row r="5" spans="1:7" ht="12.75">
      <c r="A5" s="33"/>
      <c r="B5" s="33"/>
      <c r="C5" s="33"/>
      <c r="D5" s="31"/>
      <c r="G5" s="30"/>
    </row>
    <row r="6" spans="1:7" ht="12.75">
      <c r="A6" s="63" t="s">
        <v>27</v>
      </c>
      <c r="B6" s="80" t="str">
        <f>'2nd Rd Girls'!B8</f>
        <v>Mackenzie Blagojevic</v>
      </c>
      <c r="C6" s="80"/>
      <c r="D6" s="36">
        <v>192</v>
      </c>
      <c r="G6" s="31"/>
    </row>
    <row r="7" ht="12.75">
      <c r="G7" s="31"/>
    </row>
    <row r="8" spans="5:10" ht="12.75">
      <c r="E8" s="71" t="s">
        <v>205</v>
      </c>
      <c r="F8" s="68"/>
      <c r="G8" s="31"/>
      <c r="H8" s="82" t="s">
        <v>127</v>
      </c>
      <c r="I8" s="86"/>
      <c r="J8" s="86"/>
    </row>
    <row r="9" spans="1:7" ht="12.75">
      <c r="A9" s="63" t="s">
        <v>29</v>
      </c>
      <c r="B9" s="80" t="str">
        <f>'2nd Rd Girls'!B6</f>
        <v>Samantha Knab</v>
      </c>
      <c r="C9" s="80"/>
      <c r="D9" s="34">
        <v>237</v>
      </c>
      <c r="G9" s="31"/>
    </row>
    <row r="10" spans="1:9" ht="12.75">
      <c r="A10" s="35"/>
      <c r="B10" s="35"/>
      <c r="C10" s="35"/>
      <c r="D10" s="30"/>
      <c r="G10" s="31"/>
      <c r="I10" s="45" t="s">
        <v>59</v>
      </c>
    </row>
    <row r="11" spans="1:7" ht="12.75">
      <c r="A11" s="85" t="s">
        <v>203</v>
      </c>
      <c r="B11" s="81"/>
      <c r="C11" s="81"/>
      <c r="D11" s="31"/>
      <c r="E11" s="84" t="s">
        <v>131</v>
      </c>
      <c r="F11" s="80"/>
      <c r="G11" s="32">
        <v>179</v>
      </c>
    </row>
    <row r="12" spans="1:4" ht="12.75">
      <c r="A12" s="33"/>
      <c r="B12" s="33"/>
      <c r="C12" s="33"/>
      <c r="D12" s="31"/>
    </row>
    <row r="13" spans="1:4" ht="12.75">
      <c r="A13" s="63" t="s">
        <v>28</v>
      </c>
      <c r="B13" s="80" t="str">
        <f>'2nd Rd Girls'!B7</f>
        <v>Brystal Beyer</v>
      </c>
      <c r="C13" s="80"/>
      <c r="D13" s="36">
        <v>236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D28" activeCellId="1" sqref="D22 D28"/>
    </sheetView>
  </sheetViews>
  <sheetFormatPr defaultColWidth="9.140625" defaultRowHeight="12.75"/>
  <sheetData>
    <row r="2" spans="1:4" ht="12.75">
      <c r="A2" s="34" t="s">
        <v>26</v>
      </c>
      <c r="B2" s="80" t="str">
        <f>'2nd Rd Hdcp'!B4</f>
        <v>Anthony Swanson</v>
      </c>
      <c r="C2" s="80"/>
      <c r="D2" s="34">
        <f>G18</f>
        <v>210</v>
      </c>
    </row>
    <row r="3" spans="1:4" ht="12.75">
      <c r="A3" s="35"/>
      <c r="B3" s="35"/>
      <c r="C3" s="35"/>
      <c r="D3" s="30"/>
    </row>
    <row r="4" spans="1:7" ht="12.75">
      <c r="A4" s="81" t="s">
        <v>204</v>
      </c>
      <c r="B4" s="81"/>
      <c r="C4" s="81"/>
      <c r="D4" s="31"/>
      <c r="E4" s="87" t="s">
        <v>161</v>
      </c>
      <c r="F4" s="80"/>
      <c r="G4" s="29">
        <f>G27</f>
        <v>217</v>
      </c>
    </row>
    <row r="5" spans="1:7" ht="12.75">
      <c r="A5" s="33"/>
      <c r="B5" s="33"/>
      <c r="C5" s="33"/>
      <c r="D5" s="31"/>
      <c r="G5" s="30"/>
    </row>
    <row r="6" spans="1:7" ht="12.75">
      <c r="A6" s="63" t="s">
        <v>27</v>
      </c>
      <c r="B6" s="80" t="str">
        <f>'2nd Rd Hdcp'!B7</f>
        <v>Natalie Hirsch</v>
      </c>
      <c r="C6" s="80"/>
      <c r="D6" s="36">
        <f>G19</f>
        <v>178</v>
      </c>
      <c r="G6" s="31"/>
    </row>
    <row r="7" ht="12.75">
      <c r="G7" s="31"/>
    </row>
    <row r="8" spans="5:10" ht="12.75">
      <c r="E8" s="71" t="s">
        <v>207</v>
      </c>
      <c r="F8" s="68"/>
      <c r="G8" s="31"/>
      <c r="H8" s="82" t="s">
        <v>162</v>
      </c>
      <c r="I8" s="86"/>
      <c r="J8" s="86"/>
    </row>
    <row r="9" spans="1:11" ht="12.75">
      <c r="A9" s="63" t="s">
        <v>29</v>
      </c>
      <c r="B9" s="80" t="str">
        <f>'2nd Rd Hdcp'!B5</f>
        <v>Ethan Krause</v>
      </c>
      <c r="C9" s="80"/>
      <c r="D9" s="34">
        <f>G21</f>
        <v>197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5" t="s">
        <v>59</v>
      </c>
      <c r="J10" s="33"/>
      <c r="K10" s="33"/>
    </row>
    <row r="11" spans="1:11" ht="12.75">
      <c r="A11" s="81" t="s">
        <v>206</v>
      </c>
      <c r="B11" s="81"/>
      <c r="C11" s="81"/>
      <c r="D11" s="31"/>
      <c r="E11" s="87" t="s">
        <v>162</v>
      </c>
      <c r="F11" s="80"/>
      <c r="G11" s="32">
        <f>G28</f>
        <v>222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63" t="s">
        <v>28</v>
      </c>
      <c r="B13" s="80" t="str">
        <f>'2nd Rd Hdcp'!B6</f>
        <v>Alexis VandeKolk</v>
      </c>
      <c r="C13" s="80"/>
      <c r="D13" s="36">
        <f>G22</f>
        <v>226</v>
      </c>
      <c r="J13" s="33"/>
      <c r="K13" s="33"/>
    </row>
    <row r="14" spans="10:11" ht="12.75">
      <c r="J14" s="33"/>
      <c r="K14" s="33"/>
    </row>
    <row r="16" spans="1:10" ht="12.75">
      <c r="A16" s="88" t="s">
        <v>60</v>
      </c>
      <c r="B16" s="68"/>
      <c r="C16" s="68"/>
      <c r="D16" s="68"/>
      <c r="E16" s="68"/>
      <c r="F16" s="68"/>
      <c r="I16" s="88"/>
      <c r="J16" s="88"/>
    </row>
    <row r="18" spans="1:10" ht="12.75">
      <c r="A18" t="s">
        <v>26</v>
      </c>
      <c r="B18" s="68" t="str">
        <f>B2</f>
        <v>Anthony Swanson</v>
      </c>
      <c r="C18" s="68"/>
      <c r="D18">
        <v>151</v>
      </c>
      <c r="E18">
        <v>59</v>
      </c>
      <c r="G18">
        <f>SUM(D18:F18)</f>
        <v>210</v>
      </c>
      <c r="I18" s="68"/>
      <c r="J18" s="68"/>
    </row>
    <row r="19" spans="1:10" ht="12.75">
      <c r="A19" s="62" t="s">
        <v>27</v>
      </c>
      <c r="B19" s="68" t="str">
        <f>B6</f>
        <v>Natalie Hirsch</v>
      </c>
      <c r="C19" s="68"/>
      <c r="D19">
        <v>121</v>
      </c>
      <c r="E19">
        <v>57</v>
      </c>
      <c r="G19">
        <f aca="true" t="shared" si="0" ref="G19:G28">SUM(D19:F19)</f>
        <v>178</v>
      </c>
      <c r="I19" s="68"/>
      <c r="J19" s="68"/>
    </row>
    <row r="21" spans="1:10" ht="12.75">
      <c r="A21" s="62" t="s">
        <v>29</v>
      </c>
      <c r="B21" s="68" t="str">
        <f>B9</f>
        <v>Ethan Krause</v>
      </c>
      <c r="C21" s="68"/>
      <c r="D21">
        <v>172</v>
      </c>
      <c r="E21">
        <v>25</v>
      </c>
      <c r="G21">
        <f t="shared" si="0"/>
        <v>197</v>
      </c>
      <c r="I21" s="68"/>
      <c r="J21" s="68"/>
    </row>
    <row r="22" spans="1:10" ht="12.75">
      <c r="A22" s="62" t="s">
        <v>28</v>
      </c>
      <c r="B22" s="68" t="str">
        <f>B13</f>
        <v>Alexis VandeKolk</v>
      </c>
      <c r="C22" s="68"/>
      <c r="D22">
        <v>167</v>
      </c>
      <c r="E22">
        <v>59</v>
      </c>
      <c r="G22">
        <f t="shared" si="0"/>
        <v>226</v>
      </c>
      <c r="I22" s="68"/>
      <c r="J22" s="68"/>
    </row>
    <row r="24" spans="2:10" ht="12.75">
      <c r="B24" s="68"/>
      <c r="C24" s="68"/>
      <c r="I24" s="89"/>
      <c r="J24" s="89"/>
    </row>
    <row r="25" spans="1:10" ht="12.75">
      <c r="A25" s="88" t="s">
        <v>30</v>
      </c>
      <c r="B25" s="68"/>
      <c r="C25" s="68"/>
      <c r="D25" s="68"/>
      <c r="E25" s="68"/>
      <c r="F25" s="68"/>
      <c r="I25" s="68"/>
      <c r="J25" s="68"/>
    </row>
    <row r="26" spans="9:10" ht="12.75">
      <c r="I26" s="68"/>
      <c r="J26" s="68"/>
    </row>
    <row r="27" spans="2:10" ht="12.75">
      <c r="B27" s="68" t="str">
        <f>E4</f>
        <v>Anthony Swanson</v>
      </c>
      <c r="C27" s="68"/>
      <c r="D27">
        <v>158</v>
      </c>
      <c r="E27">
        <v>59</v>
      </c>
      <c r="G27">
        <f t="shared" si="0"/>
        <v>217</v>
      </c>
      <c r="I27" s="68"/>
      <c r="J27" s="68"/>
    </row>
    <row r="28" spans="2:10" ht="12.75">
      <c r="B28" s="68" t="str">
        <f>E11</f>
        <v>Alexis Vandekolk</v>
      </c>
      <c r="C28" s="68"/>
      <c r="D28">
        <v>163</v>
      </c>
      <c r="E28">
        <v>59</v>
      </c>
      <c r="G28">
        <f t="shared" si="0"/>
        <v>222</v>
      </c>
      <c r="I28" s="68"/>
      <c r="J28" s="68"/>
    </row>
    <row r="32" spans="9:10" ht="12.75">
      <c r="I32" s="68"/>
      <c r="J32" s="68"/>
    </row>
    <row r="33" spans="9:10" ht="12.75">
      <c r="I33" s="68"/>
      <c r="J33" s="68"/>
    </row>
    <row r="35" spans="9:10" ht="12.75">
      <c r="I35" s="68"/>
      <c r="J35" s="68"/>
    </row>
    <row r="36" spans="9:10" ht="12.75">
      <c r="I36" s="68"/>
      <c r="J36" s="68"/>
    </row>
    <row r="40" spans="9:10" ht="12.75">
      <c r="I40" s="68"/>
      <c r="J40" s="68"/>
    </row>
    <row r="41" spans="9:10" ht="12.75">
      <c r="I41" s="68"/>
      <c r="J41" s="68"/>
    </row>
  </sheetData>
  <sheetProtection/>
  <mergeCells count="35">
    <mergeCell ref="I40:J40"/>
    <mergeCell ref="I41:J41"/>
    <mergeCell ref="I35:J35"/>
    <mergeCell ref="I36:J36"/>
    <mergeCell ref="I32:J32"/>
    <mergeCell ref="I33:J33"/>
    <mergeCell ref="I16:J16"/>
    <mergeCell ref="I18:J18"/>
    <mergeCell ref="I28:J28"/>
    <mergeCell ref="I27:J27"/>
    <mergeCell ref="I21:J21"/>
    <mergeCell ref="I22:J22"/>
    <mergeCell ref="I26:J26"/>
    <mergeCell ref="I24:J24"/>
    <mergeCell ref="B27:C27"/>
    <mergeCell ref="B28:C28"/>
    <mergeCell ref="B21:C21"/>
    <mergeCell ref="B22:C22"/>
    <mergeCell ref="I25:J25"/>
    <mergeCell ref="I19:J19"/>
    <mergeCell ref="B13:C13"/>
    <mergeCell ref="A4:C4"/>
    <mergeCell ref="B18:C18"/>
    <mergeCell ref="B19:C19"/>
    <mergeCell ref="B24:C24"/>
    <mergeCell ref="A25:F25"/>
    <mergeCell ref="A16:F16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PageLayoutView="0" workbookViewId="0" topLeftCell="A32">
      <selection activeCell="J18" sqref="J18:J5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73" t="s">
        <v>11</v>
      </c>
      <c r="B1" s="68"/>
      <c r="D1" s="74"/>
      <c r="E1" s="68"/>
      <c r="F1" s="68"/>
      <c r="G1" s="68"/>
      <c r="H1" s="68"/>
      <c r="I1" s="68"/>
      <c r="J1" s="75"/>
      <c r="K1" s="75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9">
        <v>1</v>
      </c>
      <c r="B4" s="7" t="s">
        <v>111</v>
      </c>
      <c r="C4" s="8">
        <v>23</v>
      </c>
      <c r="D4" s="9">
        <v>229</v>
      </c>
      <c r="E4" s="9">
        <v>224</v>
      </c>
      <c r="F4" s="9">
        <v>229</v>
      </c>
      <c r="G4" s="9">
        <v>173</v>
      </c>
      <c r="H4" s="9">
        <v>194</v>
      </c>
      <c r="I4" s="9">
        <v>170</v>
      </c>
      <c r="J4" s="10">
        <f aca="true" t="shared" si="0" ref="J4:J35">SUM(D4:I4)</f>
        <v>1219</v>
      </c>
      <c r="K4" s="11">
        <f>AVERAGE(D4:I4)</f>
        <v>203.16666666666666</v>
      </c>
      <c r="L4" s="48">
        <f>MAX(D4:I4)</f>
        <v>229</v>
      </c>
      <c r="M4" s="46"/>
    </row>
    <row r="5" spans="1:12" ht="15">
      <c r="A5" s="9">
        <v>2</v>
      </c>
      <c r="B5" s="7" t="s">
        <v>93</v>
      </c>
      <c r="C5" s="8">
        <v>15</v>
      </c>
      <c r="D5" s="9">
        <v>137</v>
      </c>
      <c r="E5" s="9">
        <v>179</v>
      </c>
      <c r="F5" s="9">
        <v>213</v>
      </c>
      <c r="G5" s="9">
        <v>147</v>
      </c>
      <c r="H5" s="9">
        <v>245</v>
      </c>
      <c r="I5" s="9">
        <v>257</v>
      </c>
      <c r="J5" s="10">
        <f t="shared" si="0"/>
        <v>1178</v>
      </c>
      <c r="K5" s="11">
        <f aca="true" t="shared" si="1" ref="K5:K23">AVERAGE(D5:I5)</f>
        <v>196.33333333333334</v>
      </c>
      <c r="L5" s="48">
        <f aca="true" t="shared" si="2" ref="L5:L49">MAX(D5:I5)</f>
        <v>257</v>
      </c>
    </row>
    <row r="6" spans="1:12" ht="15">
      <c r="A6" s="9">
        <v>3</v>
      </c>
      <c r="B6" s="7" t="s">
        <v>107</v>
      </c>
      <c r="C6" s="8">
        <v>21</v>
      </c>
      <c r="D6" s="9">
        <v>172</v>
      </c>
      <c r="E6" s="9">
        <v>193</v>
      </c>
      <c r="F6" s="9">
        <v>203</v>
      </c>
      <c r="G6" s="9">
        <v>168</v>
      </c>
      <c r="H6" s="9">
        <v>213</v>
      </c>
      <c r="I6" s="9">
        <v>226</v>
      </c>
      <c r="J6" s="10">
        <f t="shared" si="0"/>
        <v>1175</v>
      </c>
      <c r="K6" s="11">
        <f t="shared" si="1"/>
        <v>195.83333333333334</v>
      </c>
      <c r="L6" s="48">
        <f t="shared" si="2"/>
        <v>226</v>
      </c>
    </row>
    <row r="7" spans="1:12" ht="15">
      <c r="A7" s="9">
        <v>4</v>
      </c>
      <c r="B7" s="7" t="s">
        <v>88</v>
      </c>
      <c r="C7" s="8">
        <v>13</v>
      </c>
      <c r="D7" s="9">
        <v>186</v>
      </c>
      <c r="E7" s="9">
        <v>175</v>
      </c>
      <c r="F7" s="9">
        <v>175</v>
      </c>
      <c r="G7" s="9">
        <v>221</v>
      </c>
      <c r="H7" s="9">
        <v>221</v>
      </c>
      <c r="I7" s="9">
        <v>196</v>
      </c>
      <c r="J7" s="10">
        <f t="shared" si="0"/>
        <v>1174</v>
      </c>
      <c r="K7" s="11">
        <f t="shared" si="1"/>
        <v>195.66666666666666</v>
      </c>
      <c r="L7" s="48">
        <f t="shared" si="2"/>
        <v>221</v>
      </c>
    </row>
    <row r="8" spans="1:12" ht="15">
      <c r="A8" s="9">
        <v>5</v>
      </c>
      <c r="B8" s="7" t="s">
        <v>96</v>
      </c>
      <c r="C8" s="8">
        <v>17</v>
      </c>
      <c r="D8" s="9">
        <v>178</v>
      </c>
      <c r="E8" s="9">
        <v>146</v>
      </c>
      <c r="F8" s="9">
        <v>192</v>
      </c>
      <c r="G8" s="9">
        <v>179</v>
      </c>
      <c r="H8" s="9">
        <v>235</v>
      </c>
      <c r="I8" s="9">
        <v>234</v>
      </c>
      <c r="J8" s="10">
        <f t="shared" si="0"/>
        <v>1164</v>
      </c>
      <c r="K8" s="11">
        <f t="shared" si="1"/>
        <v>194</v>
      </c>
      <c r="L8" s="48">
        <f t="shared" si="2"/>
        <v>235</v>
      </c>
    </row>
    <row r="9" spans="1:12" ht="15">
      <c r="A9" s="9">
        <v>6</v>
      </c>
      <c r="B9" s="7" t="s">
        <v>112</v>
      </c>
      <c r="C9" s="8">
        <v>23</v>
      </c>
      <c r="D9" s="9">
        <v>159</v>
      </c>
      <c r="E9" s="9">
        <v>191</v>
      </c>
      <c r="F9" s="9">
        <v>200</v>
      </c>
      <c r="G9" s="9">
        <v>192</v>
      </c>
      <c r="H9" s="9">
        <v>211</v>
      </c>
      <c r="I9" s="9">
        <v>207</v>
      </c>
      <c r="J9" s="10">
        <f t="shared" si="0"/>
        <v>1160</v>
      </c>
      <c r="K9" s="11">
        <f t="shared" si="1"/>
        <v>193.33333333333334</v>
      </c>
      <c r="L9" s="48">
        <f t="shared" si="2"/>
        <v>211</v>
      </c>
    </row>
    <row r="10" spans="1:12" ht="15">
      <c r="A10" s="9">
        <v>7</v>
      </c>
      <c r="B10" s="7" t="s">
        <v>65</v>
      </c>
      <c r="C10" s="8">
        <v>1</v>
      </c>
      <c r="D10" s="9">
        <v>191</v>
      </c>
      <c r="E10" s="9">
        <v>207</v>
      </c>
      <c r="F10" s="9">
        <v>191</v>
      </c>
      <c r="G10" s="9">
        <v>172</v>
      </c>
      <c r="H10" s="9">
        <v>210</v>
      </c>
      <c r="I10" s="9">
        <v>168</v>
      </c>
      <c r="J10" s="10">
        <f t="shared" si="0"/>
        <v>1139</v>
      </c>
      <c r="K10" s="11">
        <f t="shared" si="1"/>
        <v>189.83333333333334</v>
      </c>
      <c r="L10" s="48">
        <f t="shared" si="2"/>
        <v>210</v>
      </c>
    </row>
    <row r="11" spans="1:12" ht="15">
      <c r="A11" s="9">
        <v>8</v>
      </c>
      <c r="B11" s="7" t="s">
        <v>91</v>
      </c>
      <c r="C11" s="8">
        <v>15</v>
      </c>
      <c r="D11" s="9">
        <v>178</v>
      </c>
      <c r="E11" s="9">
        <v>173</v>
      </c>
      <c r="F11" s="9">
        <v>173</v>
      </c>
      <c r="G11" s="9">
        <v>130</v>
      </c>
      <c r="H11" s="9">
        <v>234</v>
      </c>
      <c r="I11" s="9">
        <v>242</v>
      </c>
      <c r="J11" s="10">
        <f t="shared" si="0"/>
        <v>1130</v>
      </c>
      <c r="K11" s="11">
        <f t="shared" si="1"/>
        <v>188.33333333333334</v>
      </c>
      <c r="L11" s="48">
        <f t="shared" si="2"/>
        <v>242</v>
      </c>
    </row>
    <row r="12" spans="1:12" ht="15">
      <c r="A12" s="9">
        <v>9</v>
      </c>
      <c r="B12" s="7" t="s">
        <v>92</v>
      </c>
      <c r="C12" s="8">
        <v>15</v>
      </c>
      <c r="D12" s="9">
        <v>150</v>
      </c>
      <c r="E12" s="9">
        <v>209</v>
      </c>
      <c r="F12" s="9">
        <v>204</v>
      </c>
      <c r="G12" s="9">
        <v>192</v>
      </c>
      <c r="H12" s="9">
        <v>171</v>
      </c>
      <c r="I12" s="9">
        <v>203</v>
      </c>
      <c r="J12" s="10">
        <f t="shared" si="0"/>
        <v>1129</v>
      </c>
      <c r="K12" s="11">
        <f t="shared" si="1"/>
        <v>188.16666666666666</v>
      </c>
      <c r="L12" s="48">
        <f t="shared" si="2"/>
        <v>209</v>
      </c>
    </row>
    <row r="13" spans="1:12" ht="15">
      <c r="A13" s="9">
        <v>10</v>
      </c>
      <c r="B13" s="7" t="s">
        <v>106</v>
      </c>
      <c r="C13" s="8">
        <v>20</v>
      </c>
      <c r="D13" s="9">
        <v>189</v>
      </c>
      <c r="E13" s="9">
        <v>197</v>
      </c>
      <c r="F13" s="9">
        <v>176</v>
      </c>
      <c r="G13" s="9">
        <v>196</v>
      </c>
      <c r="H13" s="9">
        <v>163</v>
      </c>
      <c r="I13" s="9">
        <v>200</v>
      </c>
      <c r="J13" s="10">
        <f t="shared" si="0"/>
        <v>1121</v>
      </c>
      <c r="K13" s="11">
        <f t="shared" si="1"/>
        <v>186.83333333333334</v>
      </c>
      <c r="L13" s="48">
        <f t="shared" si="2"/>
        <v>200</v>
      </c>
    </row>
    <row r="14" spans="1:12" ht="15">
      <c r="A14" s="9">
        <v>11</v>
      </c>
      <c r="B14" s="7" t="s">
        <v>79</v>
      </c>
      <c r="C14" s="8">
        <v>10</v>
      </c>
      <c r="D14" s="9">
        <v>148</v>
      </c>
      <c r="E14" s="9">
        <v>183</v>
      </c>
      <c r="F14" s="9">
        <v>201</v>
      </c>
      <c r="G14" s="9">
        <v>175</v>
      </c>
      <c r="H14" s="9">
        <v>201</v>
      </c>
      <c r="I14" s="9">
        <v>199</v>
      </c>
      <c r="J14" s="10">
        <f t="shared" si="0"/>
        <v>1107</v>
      </c>
      <c r="K14" s="11">
        <f t="shared" si="1"/>
        <v>184.5</v>
      </c>
      <c r="L14" s="48">
        <f t="shared" si="2"/>
        <v>201</v>
      </c>
    </row>
    <row r="15" spans="1:12" ht="15">
      <c r="A15" s="9">
        <v>12</v>
      </c>
      <c r="B15" s="7" t="s">
        <v>97</v>
      </c>
      <c r="C15" s="8">
        <v>17</v>
      </c>
      <c r="D15" s="9">
        <v>188</v>
      </c>
      <c r="E15" s="9">
        <v>160</v>
      </c>
      <c r="F15" s="9">
        <v>151</v>
      </c>
      <c r="G15" s="9">
        <v>178</v>
      </c>
      <c r="H15" s="9">
        <v>213</v>
      </c>
      <c r="I15" s="9">
        <v>207</v>
      </c>
      <c r="J15" s="10">
        <f t="shared" si="0"/>
        <v>1097</v>
      </c>
      <c r="K15" s="11">
        <f t="shared" si="1"/>
        <v>182.83333333333334</v>
      </c>
      <c r="L15" s="48">
        <f t="shared" si="2"/>
        <v>213</v>
      </c>
    </row>
    <row r="16" spans="1:13" ht="15">
      <c r="A16" s="9">
        <v>13</v>
      </c>
      <c r="B16" s="7" t="s">
        <v>81</v>
      </c>
      <c r="C16" s="8">
        <v>11</v>
      </c>
      <c r="D16" s="9">
        <v>172</v>
      </c>
      <c r="E16" s="9">
        <v>180</v>
      </c>
      <c r="F16" s="9">
        <v>158</v>
      </c>
      <c r="G16" s="9">
        <v>186</v>
      </c>
      <c r="H16" s="9">
        <v>199</v>
      </c>
      <c r="I16" s="9">
        <v>197</v>
      </c>
      <c r="J16" s="10">
        <f t="shared" si="0"/>
        <v>1092</v>
      </c>
      <c r="K16" s="11">
        <f t="shared" si="1"/>
        <v>182</v>
      </c>
      <c r="L16" s="48">
        <f t="shared" si="2"/>
        <v>199</v>
      </c>
      <c r="M16" s="46"/>
    </row>
    <row r="17" spans="1:12" ht="15">
      <c r="A17" s="9">
        <v>14</v>
      </c>
      <c r="B17" s="7" t="s">
        <v>108</v>
      </c>
      <c r="C17" s="8">
        <v>22</v>
      </c>
      <c r="D17" s="9">
        <v>153</v>
      </c>
      <c r="E17" s="9">
        <v>176</v>
      </c>
      <c r="F17" s="9">
        <v>161</v>
      </c>
      <c r="G17" s="9">
        <v>200</v>
      </c>
      <c r="H17" s="9">
        <v>188</v>
      </c>
      <c r="I17" s="9">
        <v>208</v>
      </c>
      <c r="J17" s="10">
        <f t="shared" si="0"/>
        <v>1086</v>
      </c>
      <c r="K17" s="11">
        <f t="shared" si="1"/>
        <v>181</v>
      </c>
      <c r="L17" s="48">
        <f t="shared" si="2"/>
        <v>208</v>
      </c>
    </row>
    <row r="18" spans="1:12" ht="15">
      <c r="A18" s="9">
        <v>15</v>
      </c>
      <c r="B18" s="7" t="s">
        <v>90</v>
      </c>
      <c r="C18" s="8">
        <v>14</v>
      </c>
      <c r="D18" s="9">
        <v>115</v>
      </c>
      <c r="E18" s="9">
        <v>156</v>
      </c>
      <c r="F18" s="9">
        <v>223</v>
      </c>
      <c r="G18" s="9">
        <v>161</v>
      </c>
      <c r="H18" s="9">
        <v>229</v>
      </c>
      <c r="I18" s="9">
        <v>199</v>
      </c>
      <c r="J18" s="10">
        <f t="shared" si="0"/>
        <v>1083</v>
      </c>
      <c r="K18" s="11">
        <f t="shared" si="1"/>
        <v>180.5</v>
      </c>
      <c r="L18" s="48">
        <f t="shared" si="2"/>
        <v>229</v>
      </c>
    </row>
    <row r="19" spans="1:12" ht="15">
      <c r="A19" s="9">
        <v>16</v>
      </c>
      <c r="B19" s="7" t="s">
        <v>78</v>
      </c>
      <c r="C19" s="8">
        <v>10</v>
      </c>
      <c r="D19" s="9">
        <v>146</v>
      </c>
      <c r="E19" s="9">
        <v>228</v>
      </c>
      <c r="F19" s="9">
        <v>151</v>
      </c>
      <c r="G19" s="9">
        <v>186</v>
      </c>
      <c r="H19" s="9">
        <v>209</v>
      </c>
      <c r="I19" s="9">
        <v>158</v>
      </c>
      <c r="J19" s="10">
        <f t="shared" si="0"/>
        <v>1078</v>
      </c>
      <c r="K19" s="11">
        <f t="shared" si="1"/>
        <v>179.66666666666666</v>
      </c>
      <c r="L19" s="48">
        <f t="shared" si="2"/>
        <v>228</v>
      </c>
    </row>
    <row r="20" spans="1:12" ht="15">
      <c r="A20" s="9">
        <v>17</v>
      </c>
      <c r="B20" s="7" t="s">
        <v>70</v>
      </c>
      <c r="C20" s="8">
        <v>6</v>
      </c>
      <c r="D20" s="9">
        <v>176</v>
      </c>
      <c r="E20" s="9">
        <v>154</v>
      </c>
      <c r="F20" s="9">
        <v>158</v>
      </c>
      <c r="G20" s="9">
        <v>187</v>
      </c>
      <c r="H20" s="9">
        <v>187</v>
      </c>
      <c r="I20" s="9">
        <v>215</v>
      </c>
      <c r="J20" s="10">
        <f t="shared" si="0"/>
        <v>1077</v>
      </c>
      <c r="K20" s="11">
        <f t="shared" si="1"/>
        <v>179.5</v>
      </c>
      <c r="L20" s="48">
        <f t="shared" si="2"/>
        <v>215</v>
      </c>
    </row>
    <row r="21" spans="1:12" ht="15">
      <c r="A21" s="9">
        <v>18</v>
      </c>
      <c r="B21" s="7" t="s">
        <v>94</v>
      </c>
      <c r="C21" s="8">
        <v>16</v>
      </c>
      <c r="D21" s="9">
        <v>184</v>
      </c>
      <c r="E21" s="9">
        <v>159</v>
      </c>
      <c r="F21" s="9">
        <v>147</v>
      </c>
      <c r="G21" s="9">
        <v>218</v>
      </c>
      <c r="H21" s="9">
        <v>176</v>
      </c>
      <c r="I21" s="9">
        <v>191</v>
      </c>
      <c r="J21" s="10">
        <f t="shared" si="0"/>
        <v>1075</v>
      </c>
      <c r="K21" s="11">
        <f t="shared" si="1"/>
        <v>179.16666666666666</v>
      </c>
      <c r="L21" s="48">
        <f t="shared" si="2"/>
        <v>218</v>
      </c>
    </row>
    <row r="22" spans="1:12" ht="15">
      <c r="A22" s="9">
        <v>19</v>
      </c>
      <c r="B22" s="7" t="s">
        <v>66</v>
      </c>
      <c r="C22" s="8">
        <v>1</v>
      </c>
      <c r="D22" s="9">
        <v>167</v>
      </c>
      <c r="E22" s="9">
        <v>201</v>
      </c>
      <c r="F22" s="9">
        <v>159</v>
      </c>
      <c r="G22" s="9">
        <v>127</v>
      </c>
      <c r="H22" s="9">
        <v>239</v>
      </c>
      <c r="I22" s="9">
        <v>175</v>
      </c>
      <c r="J22" s="10">
        <f t="shared" si="0"/>
        <v>1068</v>
      </c>
      <c r="K22" s="11">
        <f t="shared" si="1"/>
        <v>178</v>
      </c>
      <c r="L22" s="48">
        <f t="shared" si="2"/>
        <v>239</v>
      </c>
    </row>
    <row r="23" spans="1:12" ht="15">
      <c r="A23" s="9">
        <v>20</v>
      </c>
      <c r="B23" s="7" t="s">
        <v>71</v>
      </c>
      <c r="C23" s="8">
        <v>6</v>
      </c>
      <c r="D23" s="9">
        <v>164</v>
      </c>
      <c r="E23" s="9">
        <v>163</v>
      </c>
      <c r="F23" s="9">
        <v>169</v>
      </c>
      <c r="G23" s="9">
        <v>190</v>
      </c>
      <c r="H23" s="9">
        <v>156</v>
      </c>
      <c r="I23" s="9">
        <v>223</v>
      </c>
      <c r="J23" s="10">
        <f t="shared" si="0"/>
        <v>1065</v>
      </c>
      <c r="K23" s="11">
        <f t="shared" si="1"/>
        <v>177.5</v>
      </c>
      <c r="L23" s="48">
        <f t="shared" si="2"/>
        <v>223</v>
      </c>
    </row>
    <row r="24" spans="1:12" ht="15">
      <c r="A24" s="9">
        <v>21</v>
      </c>
      <c r="B24" s="7" t="s">
        <v>75</v>
      </c>
      <c r="C24" s="8">
        <v>8</v>
      </c>
      <c r="D24" s="9">
        <v>211</v>
      </c>
      <c r="E24" s="9">
        <v>161</v>
      </c>
      <c r="F24" s="9">
        <v>156</v>
      </c>
      <c r="G24" s="9">
        <v>161</v>
      </c>
      <c r="H24" s="9">
        <v>190</v>
      </c>
      <c r="I24" s="9">
        <v>163</v>
      </c>
      <c r="J24" s="10">
        <f t="shared" si="0"/>
        <v>1042</v>
      </c>
      <c r="K24" s="11">
        <f>AVERAGE(D24:I24)</f>
        <v>173.66666666666666</v>
      </c>
      <c r="L24" s="48">
        <f t="shared" si="2"/>
        <v>211</v>
      </c>
    </row>
    <row r="25" spans="1:12" ht="15">
      <c r="A25" s="9">
        <v>22</v>
      </c>
      <c r="B25" s="7" t="s">
        <v>152</v>
      </c>
      <c r="C25" s="8">
        <v>23</v>
      </c>
      <c r="D25" s="9">
        <v>157</v>
      </c>
      <c r="E25" s="9">
        <v>186</v>
      </c>
      <c r="F25" s="9">
        <v>198</v>
      </c>
      <c r="G25" s="9">
        <v>187</v>
      </c>
      <c r="H25" s="9">
        <v>199</v>
      </c>
      <c r="I25" s="9">
        <v>115</v>
      </c>
      <c r="J25" s="10">
        <f t="shared" si="0"/>
        <v>1042</v>
      </c>
      <c r="K25" s="11">
        <f>AVERAGE(D25:I25)</f>
        <v>173.66666666666666</v>
      </c>
      <c r="L25" s="48">
        <f t="shared" si="2"/>
        <v>199</v>
      </c>
    </row>
    <row r="26" spans="1:12" ht="15">
      <c r="A26" s="9">
        <v>23</v>
      </c>
      <c r="B26" s="7" t="s">
        <v>80</v>
      </c>
      <c r="C26" s="8">
        <v>10</v>
      </c>
      <c r="D26" s="9">
        <v>218</v>
      </c>
      <c r="E26" s="9">
        <v>147</v>
      </c>
      <c r="F26" s="9">
        <v>213</v>
      </c>
      <c r="G26" s="9">
        <v>169</v>
      </c>
      <c r="H26" s="9">
        <v>137</v>
      </c>
      <c r="I26" s="9">
        <v>155</v>
      </c>
      <c r="J26" s="10">
        <f t="shared" si="0"/>
        <v>1039</v>
      </c>
      <c r="K26" s="11">
        <f aca="true" t="shared" si="3" ref="K26:K41">AVERAGE(D26:I26)</f>
        <v>173.16666666666666</v>
      </c>
      <c r="L26" s="48">
        <f t="shared" si="2"/>
        <v>218</v>
      </c>
    </row>
    <row r="27" spans="1:12" ht="15">
      <c r="A27" s="9">
        <v>24</v>
      </c>
      <c r="B27" s="7" t="s">
        <v>95</v>
      </c>
      <c r="C27" s="8">
        <v>16</v>
      </c>
      <c r="D27" s="9">
        <v>117</v>
      </c>
      <c r="E27" s="9">
        <v>150</v>
      </c>
      <c r="F27" s="9">
        <v>147</v>
      </c>
      <c r="G27" s="9">
        <v>236</v>
      </c>
      <c r="H27" s="9">
        <v>210</v>
      </c>
      <c r="I27" s="9">
        <v>176</v>
      </c>
      <c r="J27" s="10">
        <f t="shared" si="0"/>
        <v>1036</v>
      </c>
      <c r="K27" s="11">
        <f t="shared" si="3"/>
        <v>172.66666666666666</v>
      </c>
      <c r="L27" s="48">
        <f t="shared" si="2"/>
        <v>236</v>
      </c>
    </row>
    <row r="28" spans="1:12" ht="15">
      <c r="A28" s="9">
        <v>25</v>
      </c>
      <c r="B28" s="7" t="s">
        <v>102</v>
      </c>
      <c r="C28" s="8">
        <v>19</v>
      </c>
      <c r="D28" s="9">
        <v>190</v>
      </c>
      <c r="E28" s="9">
        <v>173</v>
      </c>
      <c r="F28" s="9">
        <v>191</v>
      </c>
      <c r="G28" s="9">
        <v>131</v>
      </c>
      <c r="H28" s="9">
        <v>200</v>
      </c>
      <c r="I28" s="9">
        <v>148</v>
      </c>
      <c r="J28" s="10">
        <f t="shared" si="0"/>
        <v>1033</v>
      </c>
      <c r="K28" s="11">
        <f t="shared" si="3"/>
        <v>172.16666666666666</v>
      </c>
      <c r="L28" s="48">
        <f t="shared" si="2"/>
        <v>200</v>
      </c>
    </row>
    <row r="29" spans="1:12" ht="15">
      <c r="A29" s="9">
        <v>26</v>
      </c>
      <c r="B29" s="7" t="s">
        <v>158</v>
      </c>
      <c r="C29" s="8">
        <v>14</v>
      </c>
      <c r="D29" s="9">
        <v>158</v>
      </c>
      <c r="E29" s="9">
        <v>142</v>
      </c>
      <c r="F29" s="9">
        <v>236</v>
      </c>
      <c r="G29" s="9">
        <v>201</v>
      </c>
      <c r="H29" s="9">
        <v>159</v>
      </c>
      <c r="I29" s="9">
        <v>134</v>
      </c>
      <c r="J29" s="10">
        <f t="shared" si="0"/>
        <v>1030</v>
      </c>
      <c r="K29" s="11">
        <f t="shared" si="3"/>
        <v>171.66666666666666</v>
      </c>
      <c r="L29" s="48">
        <f t="shared" si="2"/>
        <v>236</v>
      </c>
    </row>
    <row r="30" spans="1:12" ht="15">
      <c r="A30" s="9">
        <v>27</v>
      </c>
      <c r="B30" s="7" t="s">
        <v>69</v>
      </c>
      <c r="C30" s="8">
        <v>5</v>
      </c>
      <c r="D30" s="9">
        <v>146</v>
      </c>
      <c r="E30" s="9">
        <v>159</v>
      </c>
      <c r="F30" s="9">
        <v>190</v>
      </c>
      <c r="G30" s="9">
        <v>203</v>
      </c>
      <c r="H30" s="9">
        <v>203</v>
      </c>
      <c r="I30" s="9">
        <v>126</v>
      </c>
      <c r="J30" s="10">
        <f t="shared" si="0"/>
        <v>1027</v>
      </c>
      <c r="K30" s="11">
        <f t="shared" si="3"/>
        <v>171.16666666666666</v>
      </c>
      <c r="L30" s="48">
        <f t="shared" si="2"/>
        <v>203</v>
      </c>
    </row>
    <row r="31" spans="1:12" ht="15">
      <c r="A31" s="9">
        <v>28</v>
      </c>
      <c r="B31" s="7" t="s">
        <v>84</v>
      </c>
      <c r="C31" s="8">
        <v>12</v>
      </c>
      <c r="D31" s="9">
        <v>124</v>
      </c>
      <c r="E31" s="9">
        <v>202</v>
      </c>
      <c r="F31" s="9">
        <v>205</v>
      </c>
      <c r="G31" s="9">
        <v>170</v>
      </c>
      <c r="H31" s="9">
        <v>181</v>
      </c>
      <c r="I31" s="9">
        <v>145</v>
      </c>
      <c r="J31" s="10">
        <f t="shared" si="0"/>
        <v>1027</v>
      </c>
      <c r="K31" s="11">
        <f t="shared" si="3"/>
        <v>171.16666666666666</v>
      </c>
      <c r="L31" s="48">
        <f t="shared" si="2"/>
        <v>205</v>
      </c>
    </row>
    <row r="32" spans="1:12" ht="15">
      <c r="A32" s="9">
        <v>29</v>
      </c>
      <c r="B32" s="7" t="s">
        <v>87</v>
      </c>
      <c r="C32" s="8">
        <v>13</v>
      </c>
      <c r="D32" s="9">
        <v>169</v>
      </c>
      <c r="E32" s="9">
        <v>167</v>
      </c>
      <c r="F32" s="9">
        <v>180</v>
      </c>
      <c r="G32" s="9">
        <v>184</v>
      </c>
      <c r="H32" s="9">
        <v>135</v>
      </c>
      <c r="I32" s="9">
        <v>186</v>
      </c>
      <c r="J32" s="10">
        <f t="shared" si="0"/>
        <v>1021</v>
      </c>
      <c r="K32" s="11">
        <f t="shared" si="3"/>
        <v>170.16666666666666</v>
      </c>
      <c r="L32" s="48">
        <f t="shared" si="2"/>
        <v>186</v>
      </c>
    </row>
    <row r="33" spans="1:12" ht="15">
      <c r="A33" s="9">
        <v>30</v>
      </c>
      <c r="B33" s="7" t="s">
        <v>72</v>
      </c>
      <c r="C33" s="8">
        <v>7</v>
      </c>
      <c r="D33" s="9">
        <v>165</v>
      </c>
      <c r="E33" s="9">
        <v>125</v>
      </c>
      <c r="F33" s="9">
        <v>169</v>
      </c>
      <c r="G33" s="9">
        <v>139</v>
      </c>
      <c r="H33" s="9">
        <v>210</v>
      </c>
      <c r="I33" s="9">
        <v>212</v>
      </c>
      <c r="J33" s="10">
        <f t="shared" si="0"/>
        <v>1020</v>
      </c>
      <c r="K33" s="11">
        <f t="shared" si="3"/>
        <v>170</v>
      </c>
      <c r="L33" s="48">
        <f t="shared" si="2"/>
        <v>212</v>
      </c>
    </row>
    <row r="34" spans="1:12" ht="15">
      <c r="A34" s="9">
        <v>31</v>
      </c>
      <c r="B34" s="7" t="s">
        <v>157</v>
      </c>
      <c r="C34" s="8">
        <v>24</v>
      </c>
      <c r="D34" s="9">
        <v>172</v>
      </c>
      <c r="E34" s="9">
        <v>118</v>
      </c>
      <c r="F34" s="9">
        <v>181</v>
      </c>
      <c r="G34" s="9">
        <v>149</v>
      </c>
      <c r="H34" s="9">
        <v>221</v>
      </c>
      <c r="I34" s="9">
        <v>175</v>
      </c>
      <c r="J34" s="10">
        <f t="shared" si="0"/>
        <v>1016</v>
      </c>
      <c r="K34" s="11">
        <f t="shared" si="3"/>
        <v>169.33333333333334</v>
      </c>
      <c r="L34" s="48">
        <f t="shared" si="2"/>
        <v>221</v>
      </c>
    </row>
    <row r="35" spans="1:12" ht="15">
      <c r="A35" s="9">
        <v>32</v>
      </c>
      <c r="B35" s="7" t="s">
        <v>85</v>
      </c>
      <c r="C35" s="8">
        <v>12</v>
      </c>
      <c r="D35" s="9">
        <v>187</v>
      </c>
      <c r="E35" s="9">
        <v>153</v>
      </c>
      <c r="F35" s="9">
        <v>187</v>
      </c>
      <c r="G35" s="9">
        <v>120</v>
      </c>
      <c r="H35" s="9">
        <v>150</v>
      </c>
      <c r="I35" s="9">
        <v>217</v>
      </c>
      <c r="J35" s="10">
        <f t="shared" si="0"/>
        <v>1014</v>
      </c>
      <c r="K35" s="11">
        <f t="shared" si="3"/>
        <v>169</v>
      </c>
      <c r="L35" s="48">
        <f t="shared" si="2"/>
        <v>217</v>
      </c>
    </row>
    <row r="36" spans="1:12" ht="15">
      <c r="A36" s="9">
        <v>33</v>
      </c>
      <c r="B36" s="7" t="s">
        <v>100</v>
      </c>
      <c r="C36" s="8">
        <v>18</v>
      </c>
      <c r="D36" s="9">
        <v>129</v>
      </c>
      <c r="E36" s="9">
        <v>174</v>
      </c>
      <c r="F36" s="9">
        <v>179</v>
      </c>
      <c r="G36" s="9">
        <v>203</v>
      </c>
      <c r="H36" s="9">
        <v>171</v>
      </c>
      <c r="I36" s="9">
        <v>157</v>
      </c>
      <c r="J36" s="10">
        <f aca="true" t="shared" si="4" ref="J36:J67">SUM(D36:I36)</f>
        <v>1013</v>
      </c>
      <c r="K36" s="11">
        <f t="shared" si="3"/>
        <v>168.83333333333334</v>
      </c>
      <c r="L36" s="48">
        <f t="shared" si="2"/>
        <v>203</v>
      </c>
    </row>
    <row r="37" spans="1:12" ht="15">
      <c r="A37" s="9">
        <v>34</v>
      </c>
      <c r="B37" s="7" t="s">
        <v>110</v>
      </c>
      <c r="C37" s="8">
        <v>2</v>
      </c>
      <c r="D37" s="9">
        <v>136</v>
      </c>
      <c r="E37" s="9">
        <v>152</v>
      </c>
      <c r="F37" s="9">
        <v>162</v>
      </c>
      <c r="G37" s="9">
        <v>169</v>
      </c>
      <c r="H37" s="9">
        <v>186</v>
      </c>
      <c r="I37" s="9">
        <v>200</v>
      </c>
      <c r="J37" s="10">
        <f t="shared" si="4"/>
        <v>1005</v>
      </c>
      <c r="K37" s="11">
        <f t="shared" si="3"/>
        <v>167.5</v>
      </c>
      <c r="L37" s="48">
        <f t="shared" si="2"/>
        <v>200</v>
      </c>
    </row>
    <row r="38" spans="1:12" ht="15">
      <c r="A38" s="9">
        <v>35</v>
      </c>
      <c r="B38" s="7" t="s">
        <v>104</v>
      </c>
      <c r="C38" s="8">
        <v>20</v>
      </c>
      <c r="D38" s="9">
        <v>152</v>
      </c>
      <c r="E38" s="9">
        <v>175</v>
      </c>
      <c r="F38" s="9">
        <v>156</v>
      </c>
      <c r="G38" s="9">
        <v>203</v>
      </c>
      <c r="H38" s="9">
        <v>147</v>
      </c>
      <c r="I38" s="9">
        <v>170</v>
      </c>
      <c r="J38" s="10">
        <f t="shared" si="4"/>
        <v>1003</v>
      </c>
      <c r="K38" s="11">
        <f t="shared" si="3"/>
        <v>167.16666666666666</v>
      </c>
      <c r="L38" s="48">
        <f t="shared" si="2"/>
        <v>203</v>
      </c>
    </row>
    <row r="39" spans="1:12" ht="15">
      <c r="A39" s="9">
        <v>36</v>
      </c>
      <c r="B39" s="7" t="s">
        <v>98</v>
      </c>
      <c r="C39" s="8">
        <v>18</v>
      </c>
      <c r="D39" s="9">
        <v>201</v>
      </c>
      <c r="E39" s="9">
        <v>153</v>
      </c>
      <c r="F39" s="9">
        <v>151</v>
      </c>
      <c r="G39" s="9">
        <v>163</v>
      </c>
      <c r="H39" s="9">
        <v>175</v>
      </c>
      <c r="I39" s="9">
        <v>152</v>
      </c>
      <c r="J39" s="10">
        <f t="shared" si="4"/>
        <v>995</v>
      </c>
      <c r="K39" s="11">
        <f t="shared" si="3"/>
        <v>165.83333333333334</v>
      </c>
      <c r="L39" s="48">
        <f t="shared" si="2"/>
        <v>201</v>
      </c>
    </row>
    <row r="40" spans="1:12" ht="15">
      <c r="A40" s="9">
        <v>37</v>
      </c>
      <c r="B40" s="7" t="s">
        <v>77</v>
      </c>
      <c r="C40" s="8">
        <v>9</v>
      </c>
      <c r="D40" s="9">
        <v>178</v>
      </c>
      <c r="E40" s="9">
        <v>150</v>
      </c>
      <c r="F40" s="9">
        <v>122</v>
      </c>
      <c r="G40" s="9">
        <v>199</v>
      </c>
      <c r="H40" s="9">
        <v>167</v>
      </c>
      <c r="I40" s="9">
        <v>178</v>
      </c>
      <c r="J40" s="10">
        <f t="shared" si="4"/>
        <v>994</v>
      </c>
      <c r="K40" s="11">
        <f t="shared" si="3"/>
        <v>165.66666666666666</v>
      </c>
      <c r="L40" s="48">
        <f t="shared" si="2"/>
        <v>199</v>
      </c>
    </row>
    <row r="41" spans="1:12" ht="15">
      <c r="A41" s="9">
        <v>38</v>
      </c>
      <c r="B41" s="7" t="s">
        <v>82</v>
      </c>
      <c r="C41" s="8">
        <v>11</v>
      </c>
      <c r="D41" s="9">
        <v>160</v>
      </c>
      <c r="E41" s="9">
        <v>220</v>
      </c>
      <c r="F41" s="9">
        <v>155</v>
      </c>
      <c r="G41" s="9">
        <v>170</v>
      </c>
      <c r="H41" s="9">
        <v>146</v>
      </c>
      <c r="I41" s="9">
        <v>138</v>
      </c>
      <c r="J41" s="10">
        <f t="shared" si="4"/>
        <v>989</v>
      </c>
      <c r="K41" s="11">
        <f t="shared" si="3"/>
        <v>164.83333333333334</v>
      </c>
      <c r="L41" s="48">
        <f t="shared" si="2"/>
        <v>220</v>
      </c>
    </row>
    <row r="42" spans="1:12" ht="15">
      <c r="A42" s="9">
        <v>39</v>
      </c>
      <c r="B42" s="7" t="s">
        <v>101</v>
      </c>
      <c r="C42" s="8">
        <v>19</v>
      </c>
      <c r="D42" s="9">
        <v>167</v>
      </c>
      <c r="E42" s="9">
        <v>172</v>
      </c>
      <c r="F42" s="9">
        <v>155</v>
      </c>
      <c r="G42" s="9">
        <v>147</v>
      </c>
      <c r="H42" s="9">
        <v>149</v>
      </c>
      <c r="I42" s="9">
        <v>199</v>
      </c>
      <c r="J42" s="10">
        <f t="shared" si="4"/>
        <v>989</v>
      </c>
      <c r="K42" s="11">
        <f aca="true" t="shared" si="5" ref="K42:K49">AVERAGE(D42:I42)</f>
        <v>164.83333333333334</v>
      </c>
      <c r="L42" s="48">
        <f t="shared" si="2"/>
        <v>199</v>
      </c>
    </row>
    <row r="43" spans="1:12" ht="15">
      <c r="A43" s="9">
        <v>40</v>
      </c>
      <c r="B43" s="7" t="s">
        <v>76</v>
      </c>
      <c r="C43" s="8">
        <v>9</v>
      </c>
      <c r="D43" s="9">
        <v>130</v>
      </c>
      <c r="E43" s="9">
        <v>208</v>
      </c>
      <c r="F43" s="9">
        <v>158</v>
      </c>
      <c r="G43" s="9">
        <v>192</v>
      </c>
      <c r="H43" s="9">
        <v>152</v>
      </c>
      <c r="I43" s="9">
        <v>144</v>
      </c>
      <c r="J43" s="10">
        <f t="shared" si="4"/>
        <v>984</v>
      </c>
      <c r="K43" s="11">
        <f t="shared" si="5"/>
        <v>164</v>
      </c>
      <c r="L43" s="48">
        <f t="shared" si="2"/>
        <v>208</v>
      </c>
    </row>
    <row r="44" spans="1:12" ht="15">
      <c r="A44" s="9">
        <v>41</v>
      </c>
      <c r="B44" s="7" t="s">
        <v>109</v>
      </c>
      <c r="C44" s="8">
        <v>22</v>
      </c>
      <c r="D44" s="9">
        <v>171</v>
      </c>
      <c r="E44" s="9">
        <v>188</v>
      </c>
      <c r="F44" s="9">
        <v>150</v>
      </c>
      <c r="G44" s="9">
        <v>186</v>
      </c>
      <c r="H44" s="9">
        <v>135</v>
      </c>
      <c r="I44" s="9">
        <v>137</v>
      </c>
      <c r="J44" s="10">
        <f t="shared" si="4"/>
        <v>967</v>
      </c>
      <c r="K44" s="11">
        <f t="shared" si="5"/>
        <v>161.16666666666666</v>
      </c>
      <c r="L44" s="48">
        <f t="shared" si="2"/>
        <v>188</v>
      </c>
    </row>
    <row r="45" spans="1:12" ht="15">
      <c r="A45" s="9">
        <v>42</v>
      </c>
      <c r="B45" s="7" t="s">
        <v>67</v>
      </c>
      <c r="C45" s="8">
        <v>2</v>
      </c>
      <c r="D45" s="9">
        <v>146</v>
      </c>
      <c r="E45" s="9">
        <v>154</v>
      </c>
      <c r="F45" s="9">
        <v>135</v>
      </c>
      <c r="G45" s="9">
        <v>149</v>
      </c>
      <c r="H45" s="9">
        <v>176</v>
      </c>
      <c r="I45" s="9">
        <v>199</v>
      </c>
      <c r="J45" s="10">
        <f t="shared" si="4"/>
        <v>959</v>
      </c>
      <c r="K45" s="11">
        <f t="shared" si="5"/>
        <v>159.83333333333334</v>
      </c>
      <c r="L45" s="48">
        <f t="shared" si="2"/>
        <v>199</v>
      </c>
    </row>
    <row r="46" spans="1:12" ht="15">
      <c r="A46" s="9">
        <v>43</v>
      </c>
      <c r="B46" s="7" t="s">
        <v>113</v>
      </c>
      <c r="C46" s="8">
        <v>24</v>
      </c>
      <c r="D46" s="9">
        <v>158</v>
      </c>
      <c r="E46" s="9">
        <v>178</v>
      </c>
      <c r="F46" s="9">
        <v>136</v>
      </c>
      <c r="G46" s="9">
        <v>124</v>
      </c>
      <c r="H46" s="9">
        <v>153</v>
      </c>
      <c r="I46" s="9">
        <v>210</v>
      </c>
      <c r="J46" s="10">
        <f t="shared" si="4"/>
        <v>959</v>
      </c>
      <c r="K46" s="11">
        <f t="shared" si="5"/>
        <v>159.83333333333334</v>
      </c>
      <c r="L46" s="48">
        <f t="shared" si="2"/>
        <v>210</v>
      </c>
    </row>
    <row r="47" spans="1:12" ht="15">
      <c r="A47" s="9">
        <v>44</v>
      </c>
      <c r="B47" s="7" t="s">
        <v>89</v>
      </c>
      <c r="C47" s="8">
        <v>14</v>
      </c>
      <c r="D47" s="9">
        <v>122</v>
      </c>
      <c r="E47" s="9">
        <v>189</v>
      </c>
      <c r="F47" s="9">
        <v>204</v>
      </c>
      <c r="G47" s="9">
        <v>147</v>
      </c>
      <c r="H47" s="9">
        <v>143</v>
      </c>
      <c r="I47" s="9">
        <v>145</v>
      </c>
      <c r="J47" s="10">
        <f t="shared" si="4"/>
        <v>950</v>
      </c>
      <c r="K47" s="11">
        <f t="shared" si="5"/>
        <v>158.33333333333334</v>
      </c>
      <c r="L47" s="48">
        <f t="shared" si="2"/>
        <v>204</v>
      </c>
    </row>
    <row r="48" spans="1:12" ht="15">
      <c r="A48" s="9">
        <v>45</v>
      </c>
      <c r="B48" s="7" t="s">
        <v>103</v>
      </c>
      <c r="C48" s="8">
        <v>19</v>
      </c>
      <c r="D48" s="9">
        <v>190</v>
      </c>
      <c r="E48" s="9">
        <v>194</v>
      </c>
      <c r="F48" s="9">
        <v>162</v>
      </c>
      <c r="G48" s="9">
        <v>154</v>
      </c>
      <c r="H48" s="9">
        <v>132</v>
      </c>
      <c r="I48" s="9">
        <v>112</v>
      </c>
      <c r="J48" s="10">
        <f t="shared" si="4"/>
        <v>944</v>
      </c>
      <c r="K48" s="11">
        <f t="shared" si="5"/>
        <v>157.33333333333334</v>
      </c>
      <c r="L48" s="48">
        <f t="shared" si="2"/>
        <v>194</v>
      </c>
    </row>
    <row r="49" spans="1:12" ht="15">
      <c r="A49" s="9">
        <v>46</v>
      </c>
      <c r="B49" s="7" t="s">
        <v>68</v>
      </c>
      <c r="C49" s="8">
        <v>4</v>
      </c>
      <c r="D49" s="9">
        <v>171</v>
      </c>
      <c r="E49" s="9">
        <v>151</v>
      </c>
      <c r="F49" s="9">
        <v>131</v>
      </c>
      <c r="G49" s="9">
        <v>124</v>
      </c>
      <c r="H49" s="9">
        <v>178</v>
      </c>
      <c r="I49" s="9">
        <v>186</v>
      </c>
      <c r="J49" s="10">
        <f t="shared" si="4"/>
        <v>941</v>
      </c>
      <c r="K49" s="11">
        <f t="shared" si="5"/>
        <v>156.83333333333334</v>
      </c>
      <c r="L49" s="48">
        <f t="shared" si="2"/>
        <v>186</v>
      </c>
    </row>
    <row r="50" spans="1:12" ht="15">
      <c r="A50" s="9">
        <v>47</v>
      </c>
      <c r="B50" s="7" t="s">
        <v>73</v>
      </c>
      <c r="C50" s="8">
        <v>7</v>
      </c>
      <c r="D50" s="9">
        <v>145</v>
      </c>
      <c r="E50" s="9">
        <v>132</v>
      </c>
      <c r="F50" s="9">
        <v>153</v>
      </c>
      <c r="G50" s="9">
        <v>213</v>
      </c>
      <c r="H50" s="9">
        <v>147</v>
      </c>
      <c r="I50" s="9">
        <v>142</v>
      </c>
      <c r="J50" s="10">
        <f t="shared" si="4"/>
        <v>932</v>
      </c>
      <c r="K50" s="11">
        <f aca="true" t="shared" si="6" ref="K50:K56">AVERAGE(D50:I50)</f>
        <v>155.33333333333334</v>
      </c>
      <c r="L50" s="48">
        <f aca="true" t="shared" si="7" ref="L50:L56">MAX(D50:I50)</f>
        <v>213</v>
      </c>
    </row>
    <row r="51" spans="1:12" ht="15">
      <c r="A51" s="9">
        <v>48</v>
      </c>
      <c r="B51" s="7" t="s">
        <v>105</v>
      </c>
      <c r="C51" s="8">
        <v>20</v>
      </c>
      <c r="D51" s="9">
        <v>167</v>
      </c>
      <c r="E51" s="9">
        <v>158</v>
      </c>
      <c r="F51" s="9">
        <v>151</v>
      </c>
      <c r="G51" s="9">
        <v>156</v>
      </c>
      <c r="H51" s="9">
        <v>138</v>
      </c>
      <c r="I51" s="9">
        <v>139</v>
      </c>
      <c r="J51" s="10">
        <f t="shared" si="4"/>
        <v>909</v>
      </c>
      <c r="K51" s="11">
        <f t="shared" si="6"/>
        <v>151.5</v>
      </c>
      <c r="L51" s="48">
        <f t="shared" si="7"/>
        <v>167</v>
      </c>
    </row>
    <row r="52" spans="1:12" ht="15">
      <c r="A52" s="9">
        <v>49</v>
      </c>
      <c r="B52" s="7" t="s">
        <v>74</v>
      </c>
      <c r="C52" s="8">
        <v>8</v>
      </c>
      <c r="D52" s="9">
        <v>138</v>
      </c>
      <c r="E52" s="9">
        <v>148</v>
      </c>
      <c r="F52" s="9">
        <v>134</v>
      </c>
      <c r="G52" s="9">
        <v>144</v>
      </c>
      <c r="H52" s="9">
        <v>149</v>
      </c>
      <c r="I52" s="9">
        <v>180</v>
      </c>
      <c r="J52" s="10">
        <f t="shared" si="4"/>
        <v>893</v>
      </c>
      <c r="K52" s="11">
        <f t="shared" si="6"/>
        <v>148.83333333333334</v>
      </c>
      <c r="L52" s="48">
        <f t="shared" si="7"/>
        <v>180</v>
      </c>
    </row>
    <row r="53" spans="1:12" ht="15">
      <c r="A53" s="9">
        <v>50</v>
      </c>
      <c r="B53" s="7" t="s">
        <v>99</v>
      </c>
      <c r="C53" s="8">
        <v>18</v>
      </c>
      <c r="D53" s="9">
        <v>142</v>
      </c>
      <c r="E53" s="9">
        <v>153</v>
      </c>
      <c r="F53" s="9">
        <v>170</v>
      </c>
      <c r="G53" s="9">
        <v>102</v>
      </c>
      <c r="H53" s="9">
        <v>138</v>
      </c>
      <c r="I53" s="9">
        <v>173</v>
      </c>
      <c r="J53" s="10">
        <f t="shared" si="4"/>
        <v>878</v>
      </c>
      <c r="K53" s="11">
        <f t="shared" si="6"/>
        <v>146.33333333333334</v>
      </c>
      <c r="L53" s="48">
        <f t="shared" si="7"/>
        <v>173</v>
      </c>
    </row>
    <row r="54" spans="1:12" ht="15">
      <c r="A54" s="9">
        <v>51</v>
      </c>
      <c r="B54" s="7" t="s">
        <v>64</v>
      </c>
      <c r="C54" s="8">
        <v>1</v>
      </c>
      <c r="D54" s="9">
        <v>175</v>
      </c>
      <c r="E54" s="9">
        <v>161</v>
      </c>
      <c r="F54" s="9">
        <v>125</v>
      </c>
      <c r="G54" s="9">
        <v>124</v>
      </c>
      <c r="H54" s="9">
        <v>147</v>
      </c>
      <c r="I54" s="9">
        <v>115</v>
      </c>
      <c r="J54" s="10">
        <f t="shared" si="4"/>
        <v>847</v>
      </c>
      <c r="K54" s="11">
        <f t="shared" si="6"/>
        <v>141.16666666666666</v>
      </c>
      <c r="L54" s="48">
        <f t="shared" si="7"/>
        <v>175</v>
      </c>
    </row>
    <row r="55" spans="1:12" ht="15">
      <c r="A55" s="9">
        <v>52</v>
      </c>
      <c r="B55" s="7" t="s">
        <v>86</v>
      </c>
      <c r="C55" s="8">
        <v>13</v>
      </c>
      <c r="D55" s="9">
        <v>153</v>
      </c>
      <c r="E55" s="9">
        <v>115</v>
      </c>
      <c r="F55" s="9">
        <v>145</v>
      </c>
      <c r="G55" s="9">
        <v>124</v>
      </c>
      <c r="H55" s="9">
        <v>115</v>
      </c>
      <c r="I55" s="9">
        <v>134</v>
      </c>
      <c r="J55" s="10">
        <f t="shared" si="4"/>
        <v>786</v>
      </c>
      <c r="K55" s="11">
        <f t="shared" si="6"/>
        <v>131</v>
      </c>
      <c r="L55" s="48">
        <f t="shared" si="7"/>
        <v>153</v>
      </c>
    </row>
    <row r="56" spans="1:12" ht="15">
      <c r="A56" s="9">
        <v>53</v>
      </c>
      <c r="B56" s="7" t="s">
        <v>83</v>
      </c>
      <c r="C56" s="8">
        <v>11</v>
      </c>
      <c r="D56" s="9">
        <v>104</v>
      </c>
      <c r="E56" s="9">
        <v>122</v>
      </c>
      <c r="F56" s="9">
        <v>128</v>
      </c>
      <c r="G56" s="9">
        <v>123</v>
      </c>
      <c r="H56" s="9">
        <v>108</v>
      </c>
      <c r="I56" s="9">
        <v>151</v>
      </c>
      <c r="J56" s="10">
        <f t="shared" si="4"/>
        <v>736</v>
      </c>
      <c r="K56" s="11">
        <f t="shared" si="6"/>
        <v>122.66666666666667</v>
      </c>
      <c r="L56" s="48">
        <f t="shared" si="7"/>
        <v>151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5">
      <selection activeCell="J11" sqref="J11:J2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73" t="s">
        <v>12</v>
      </c>
      <c r="B1" s="68"/>
      <c r="D1" s="74"/>
      <c r="E1" s="68"/>
      <c r="F1" s="68"/>
      <c r="G1" s="68"/>
      <c r="H1" s="68"/>
      <c r="I1" s="68"/>
      <c r="J1" s="75"/>
      <c r="K1" s="75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6">
        <v>1</v>
      </c>
      <c r="B4" s="7" t="s">
        <v>121</v>
      </c>
      <c r="C4" s="12">
        <v>5</v>
      </c>
      <c r="D4" s="9">
        <v>181</v>
      </c>
      <c r="E4" s="9">
        <v>149</v>
      </c>
      <c r="F4" s="9">
        <v>168</v>
      </c>
      <c r="G4" s="9">
        <v>220</v>
      </c>
      <c r="H4" s="9">
        <v>189</v>
      </c>
      <c r="I4" s="9">
        <v>189</v>
      </c>
      <c r="J4" s="10">
        <f aca="true" t="shared" si="0" ref="J4:J28">SUM(D4:I4)</f>
        <v>1096</v>
      </c>
      <c r="K4" s="11">
        <f aca="true" t="shared" si="1" ref="K4:K11">AVERAGE(D4:I4)</f>
        <v>182.66666666666666</v>
      </c>
      <c r="L4" s="9">
        <f aca="true" t="shared" si="2" ref="L4:L28">MAX(D4:I4)</f>
        <v>220</v>
      </c>
      <c r="M4" s="46"/>
    </row>
    <row r="5" spans="1:12" ht="15">
      <c r="A5" s="6">
        <v>2</v>
      </c>
      <c r="B5" s="7" t="s">
        <v>131</v>
      </c>
      <c r="C5" s="12">
        <v>18</v>
      </c>
      <c r="D5" s="9">
        <v>167</v>
      </c>
      <c r="E5" s="9">
        <v>156</v>
      </c>
      <c r="F5" s="9">
        <v>161</v>
      </c>
      <c r="G5" s="9">
        <v>149</v>
      </c>
      <c r="H5" s="9">
        <v>203</v>
      </c>
      <c r="I5" s="9">
        <v>241</v>
      </c>
      <c r="J5" s="10">
        <f t="shared" si="0"/>
        <v>1077</v>
      </c>
      <c r="K5" s="11">
        <f t="shared" si="1"/>
        <v>179.5</v>
      </c>
      <c r="L5" s="9">
        <f t="shared" si="2"/>
        <v>241</v>
      </c>
    </row>
    <row r="6" spans="1:12" ht="15">
      <c r="A6" s="6">
        <v>3</v>
      </c>
      <c r="B6" s="7" t="s">
        <v>116</v>
      </c>
      <c r="C6" s="12">
        <v>3</v>
      </c>
      <c r="D6" s="9">
        <v>116</v>
      </c>
      <c r="E6" s="9">
        <v>204</v>
      </c>
      <c r="F6" s="9">
        <v>177</v>
      </c>
      <c r="G6" s="9">
        <v>186</v>
      </c>
      <c r="H6" s="9">
        <v>212</v>
      </c>
      <c r="I6" s="9">
        <v>179</v>
      </c>
      <c r="J6" s="10">
        <f t="shared" si="0"/>
        <v>1074</v>
      </c>
      <c r="K6" s="11">
        <f t="shared" si="1"/>
        <v>179</v>
      </c>
      <c r="L6" s="9">
        <f t="shared" si="2"/>
        <v>212</v>
      </c>
    </row>
    <row r="7" spans="1:12" ht="15">
      <c r="A7" s="6">
        <v>4</v>
      </c>
      <c r="B7" s="7" t="s">
        <v>127</v>
      </c>
      <c r="C7" s="12">
        <v>15</v>
      </c>
      <c r="D7" s="9">
        <v>181</v>
      </c>
      <c r="E7" s="9">
        <v>215</v>
      </c>
      <c r="F7" s="9">
        <v>159</v>
      </c>
      <c r="G7" s="9">
        <v>158</v>
      </c>
      <c r="H7" s="9">
        <v>175</v>
      </c>
      <c r="I7" s="9">
        <v>176</v>
      </c>
      <c r="J7" s="10">
        <f t="shared" si="0"/>
        <v>1064</v>
      </c>
      <c r="K7" s="11">
        <f t="shared" si="1"/>
        <v>177.33333333333334</v>
      </c>
      <c r="L7" s="9">
        <f t="shared" si="2"/>
        <v>215</v>
      </c>
    </row>
    <row r="8" spans="1:12" ht="15">
      <c r="A8" s="6">
        <v>5</v>
      </c>
      <c r="B8" s="7" t="s">
        <v>130</v>
      </c>
      <c r="C8" s="12">
        <v>17</v>
      </c>
      <c r="D8" s="9">
        <v>158</v>
      </c>
      <c r="E8" s="9">
        <v>172</v>
      </c>
      <c r="F8" s="9">
        <v>173</v>
      </c>
      <c r="G8" s="9">
        <v>152</v>
      </c>
      <c r="H8" s="9">
        <v>204</v>
      </c>
      <c r="I8" s="9">
        <v>199</v>
      </c>
      <c r="J8" s="10">
        <f t="shared" si="0"/>
        <v>1058</v>
      </c>
      <c r="K8" s="11">
        <f t="shared" si="1"/>
        <v>176.33333333333334</v>
      </c>
      <c r="L8" s="9">
        <f t="shared" si="2"/>
        <v>204</v>
      </c>
    </row>
    <row r="9" spans="1:12" ht="15">
      <c r="A9" s="6">
        <v>6</v>
      </c>
      <c r="B9" s="7" t="s">
        <v>135</v>
      </c>
      <c r="C9" s="12">
        <v>22</v>
      </c>
      <c r="D9" s="9">
        <v>155</v>
      </c>
      <c r="E9" s="9">
        <v>182</v>
      </c>
      <c r="F9" s="9">
        <v>191</v>
      </c>
      <c r="G9" s="9">
        <v>199</v>
      </c>
      <c r="H9" s="9">
        <v>144</v>
      </c>
      <c r="I9" s="9">
        <v>170</v>
      </c>
      <c r="J9" s="10">
        <f t="shared" si="0"/>
        <v>1041</v>
      </c>
      <c r="K9" s="11">
        <f t="shared" si="1"/>
        <v>173.5</v>
      </c>
      <c r="L9" s="9">
        <f t="shared" si="2"/>
        <v>199</v>
      </c>
    </row>
    <row r="10" spans="1:12" ht="15">
      <c r="A10" s="6">
        <v>7</v>
      </c>
      <c r="B10" s="7" t="s">
        <v>137</v>
      </c>
      <c r="C10" s="12">
        <v>24</v>
      </c>
      <c r="D10" s="9">
        <v>176</v>
      </c>
      <c r="E10" s="9">
        <v>151</v>
      </c>
      <c r="F10" s="9">
        <v>128</v>
      </c>
      <c r="G10" s="9">
        <v>204</v>
      </c>
      <c r="H10" s="9">
        <v>188</v>
      </c>
      <c r="I10" s="9">
        <v>180</v>
      </c>
      <c r="J10" s="10">
        <f t="shared" si="0"/>
        <v>1027</v>
      </c>
      <c r="K10" s="11">
        <f t="shared" si="1"/>
        <v>171.16666666666666</v>
      </c>
      <c r="L10" s="9">
        <f t="shared" si="2"/>
        <v>204</v>
      </c>
    </row>
    <row r="11" spans="1:12" ht="15">
      <c r="A11" s="6">
        <v>8</v>
      </c>
      <c r="B11" s="7" t="s">
        <v>153</v>
      </c>
      <c r="C11" s="12">
        <v>3</v>
      </c>
      <c r="D11" s="9">
        <v>148</v>
      </c>
      <c r="E11" s="9">
        <v>186</v>
      </c>
      <c r="F11" s="9">
        <v>165</v>
      </c>
      <c r="G11" s="9">
        <v>168</v>
      </c>
      <c r="H11" s="9">
        <v>170</v>
      </c>
      <c r="I11" s="9">
        <v>189</v>
      </c>
      <c r="J11" s="10">
        <f t="shared" si="0"/>
        <v>1026</v>
      </c>
      <c r="K11" s="11">
        <f t="shared" si="1"/>
        <v>171</v>
      </c>
      <c r="L11" s="9">
        <f t="shared" si="2"/>
        <v>189</v>
      </c>
    </row>
    <row r="12" spans="1:13" ht="15">
      <c r="A12" s="6">
        <v>9</v>
      </c>
      <c r="B12" s="7" t="s">
        <v>114</v>
      </c>
      <c r="C12" s="12">
        <v>1</v>
      </c>
      <c r="D12" s="9">
        <v>212</v>
      </c>
      <c r="E12" s="9">
        <v>125</v>
      </c>
      <c r="F12" s="9">
        <v>165</v>
      </c>
      <c r="G12" s="9">
        <v>161</v>
      </c>
      <c r="H12" s="9">
        <v>165</v>
      </c>
      <c r="I12" s="9">
        <v>192</v>
      </c>
      <c r="J12" s="10">
        <f t="shared" si="0"/>
        <v>1020</v>
      </c>
      <c r="K12" s="11">
        <f aca="true" t="shared" si="3" ref="K12:K28">AVERAGE(D12:I12)</f>
        <v>170</v>
      </c>
      <c r="L12" s="9">
        <f t="shared" si="2"/>
        <v>212</v>
      </c>
      <c r="M12" s="46"/>
    </row>
    <row r="13" spans="1:12" ht="15">
      <c r="A13" s="6">
        <v>10</v>
      </c>
      <c r="B13" s="7" t="s">
        <v>122</v>
      </c>
      <c r="C13" s="12">
        <v>8</v>
      </c>
      <c r="D13" s="9">
        <v>159</v>
      </c>
      <c r="E13" s="9">
        <v>175</v>
      </c>
      <c r="F13" s="9">
        <v>178</v>
      </c>
      <c r="G13" s="9">
        <v>161</v>
      </c>
      <c r="H13" s="9">
        <v>162</v>
      </c>
      <c r="I13" s="9">
        <v>170</v>
      </c>
      <c r="J13" s="10">
        <f t="shared" si="0"/>
        <v>1005</v>
      </c>
      <c r="K13" s="11">
        <f t="shared" si="3"/>
        <v>167.5</v>
      </c>
      <c r="L13" s="9">
        <f t="shared" si="2"/>
        <v>178</v>
      </c>
    </row>
    <row r="14" spans="1:12" ht="15">
      <c r="A14" s="6">
        <v>11</v>
      </c>
      <c r="B14" s="7" t="s">
        <v>119</v>
      </c>
      <c r="C14" s="12">
        <v>4</v>
      </c>
      <c r="D14" s="9">
        <v>138</v>
      </c>
      <c r="E14" s="9">
        <v>178</v>
      </c>
      <c r="F14" s="9">
        <v>160</v>
      </c>
      <c r="G14" s="9">
        <v>155</v>
      </c>
      <c r="H14" s="9">
        <v>205</v>
      </c>
      <c r="I14" s="9">
        <v>161</v>
      </c>
      <c r="J14" s="10">
        <f t="shared" si="0"/>
        <v>997</v>
      </c>
      <c r="K14" s="11">
        <f t="shared" si="3"/>
        <v>166.16666666666666</v>
      </c>
      <c r="L14" s="9">
        <f t="shared" si="2"/>
        <v>205</v>
      </c>
    </row>
    <row r="15" spans="1:12" ht="15">
      <c r="A15" s="6">
        <v>12</v>
      </c>
      <c r="B15" s="7" t="s">
        <v>132</v>
      </c>
      <c r="C15" s="12">
        <v>19</v>
      </c>
      <c r="D15" s="9">
        <v>147</v>
      </c>
      <c r="E15" s="9">
        <v>162</v>
      </c>
      <c r="F15" s="9">
        <v>184</v>
      </c>
      <c r="G15" s="9">
        <v>143</v>
      </c>
      <c r="H15" s="9">
        <v>180</v>
      </c>
      <c r="I15" s="9">
        <v>181</v>
      </c>
      <c r="J15" s="10">
        <f t="shared" si="0"/>
        <v>997</v>
      </c>
      <c r="K15" s="11">
        <f t="shared" si="3"/>
        <v>166.16666666666666</v>
      </c>
      <c r="L15" s="9">
        <f t="shared" si="2"/>
        <v>184</v>
      </c>
    </row>
    <row r="16" spans="1:12" ht="15">
      <c r="A16" s="6">
        <v>13</v>
      </c>
      <c r="B16" s="7" t="s">
        <v>117</v>
      </c>
      <c r="C16" s="12">
        <v>3</v>
      </c>
      <c r="D16" s="9">
        <v>158</v>
      </c>
      <c r="E16" s="9">
        <v>135</v>
      </c>
      <c r="F16" s="9">
        <v>141</v>
      </c>
      <c r="G16" s="9">
        <v>175</v>
      </c>
      <c r="H16" s="9">
        <v>237</v>
      </c>
      <c r="I16" s="9">
        <v>149</v>
      </c>
      <c r="J16" s="10">
        <f t="shared" si="0"/>
        <v>995</v>
      </c>
      <c r="K16" s="11">
        <f t="shared" si="3"/>
        <v>165.83333333333334</v>
      </c>
      <c r="L16" s="9">
        <f t="shared" si="2"/>
        <v>237</v>
      </c>
    </row>
    <row r="17" spans="1:12" ht="15">
      <c r="A17" s="6">
        <v>14</v>
      </c>
      <c r="B17" s="7" t="s">
        <v>123</v>
      </c>
      <c r="C17" s="12">
        <v>9</v>
      </c>
      <c r="D17" s="9">
        <v>145</v>
      </c>
      <c r="E17" s="9">
        <v>190</v>
      </c>
      <c r="F17" s="9">
        <v>175</v>
      </c>
      <c r="G17" s="9">
        <v>151</v>
      </c>
      <c r="H17" s="9">
        <v>155</v>
      </c>
      <c r="I17" s="9">
        <v>178</v>
      </c>
      <c r="J17" s="10">
        <f t="shared" si="0"/>
        <v>994</v>
      </c>
      <c r="K17" s="11">
        <f t="shared" si="3"/>
        <v>165.66666666666666</v>
      </c>
      <c r="L17" s="9">
        <f t="shared" si="2"/>
        <v>190</v>
      </c>
    </row>
    <row r="18" spans="1:12" ht="15">
      <c r="A18" s="6">
        <v>15</v>
      </c>
      <c r="B18" s="7" t="s">
        <v>134</v>
      </c>
      <c r="C18" s="12">
        <v>21</v>
      </c>
      <c r="D18" s="9">
        <v>181</v>
      </c>
      <c r="E18" s="9">
        <v>185</v>
      </c>
      <c r="F18" s="9">
        <v>137</v>
      </c>
      <c r="G18" s="9">
        <v>148</v>
      </c>
      <c r="H18" s="9">
        <v>170</v>
      </c>
      <c r="I18" s="9">
        <v>165</v>
      </c>
      <c r="J18" s="10">
        <f t="shared" si="0"/>
        <v>986</v>
      </c>
      <c r="K18" s="11">
        <f t="shared" si="3"/>
        <v>164.33333333333334</v>
      </c>
      <c r="L18" s="9">
        <f t="shared" si="2"/>
        <v>185</v>
      </c>
    </row>
    <row r="19" spans="1:12" ht="15">
      <c r="A19" s="6">
        <v>16</v>
      </c>
      <c r="B19" s="7" t="s">
        <v>126</v>
      </c>
      <c r="C19" s="12">
        <v>14</v>
      </c>
      <c r="D19" s="9">
        <v>180</v>
      </c>
      <c r="E19" s="9">
        <v>186</v>
      </c>
      <c r="F19" s="9">
        <v>145</v>
      </c>
      <c r="G19" s="9">
        <v>162</v>
      </c>
      <c r="H19" s="9">
        <v>124</v>
      </c>
      <c r="I19" s="9">
        <v>166</v>
      </c>
      <c r="J19" s="10">
        <f t="shared" si="0"/>
        <v>963</v>
      </c>
      <c r="K19" s="11">
        <f t="shared" si="3"/>
        <v>160.5</v>
      </c>
      <c r="L19" s="9">
        <f t="shared" si="2"/>
        <v>186</v>
      </c>
    </row>
    <row r="20" spans="1:12" ht="15">
      <c r="A20" s="6">
        <v>17</v>
      </c>
      <c r="B20" s="7" t="s">
        <v>125</v>
      </c>
      <c r="C20" s="12">
        <v>13</v>
      </c>
      <c r="D20" s="9">
        <v>126</v>
      </c>
      <c r="E20" s="9">
        <v>189</v>
      </c>
      <c r="F20" s="9">
        <v>161</v>
      </c>
      <c r="G20" s="9">
        <v>146</v>
      </c>
      <c r="H20" s="9">
        <v>174</v>
      </c>
      <c r="I20" s="9">
        <v>157</v>
      </c>
      <c r="J20" s="10">
        <f t="shared" si="0"/>
        <v>953</v>
      </c>
      <c r="K20" s="11">
        <f t="shared" si="3"/>
        <v>158.83333333333334</v>
      </c>
      <c r="L20" s="9">
        <f t="shared" si="2"/>
        <v>189</v>
      </c>
    </row>
    <row r="21" spans="1:12" ht="15">
      <c r="A21" s="6">
        <v>18</v>
      </c>
      <c r="B21" s="7" t="s">
        <v>115</v>
      </c>
      <c r="C21" s="12">
        <v>2</v>
      </c>
      <c r="D21" s="9">
        <v>148</v>
      </c>
      <c r="E21" s="9">
        <v>161</v>
      </c>
      <c r="F21" s="9">
        <v>204</v>
      </c>
      <c r="G21" s="9">
        <v>113</v>
      </c>
      <c r="H21" s="9">
        <v>154</v>
      </c>
      <c r="I21" s="9">
        <v>157</v>
      </c>
      <c r="J21" s="10">
        <f t="shared" si="0"/>
        <v>937</v>
      </c>
      <c r="K21" s="11">
        <f t="shared" si="3"/>
        <v>156.16666666666666</v>
      </c>
      <c r="L21" s="9">
        <f t="shared" si="2"/>
        <v>204</v>
      </c>
    </row>
    <row r="22" spans="1:12" ht="15">
      <c r="A22" s="6">
        <v>19</v>
      </c>
      <c r="B22" s="7" t="s">
        <v>136</v>
      </c>
      <c r="C22" s="12">
        <v>24</v>
      </c>
      <c r="D22" s="9">
        <v>153</v>
      </c>
      <c r="E22" s="9">
        <v>159</v>
      </c>
      <c r="F22" s="9">
        <v>146</v>
      </c>
      <c r="G22" s="9">
        <v>156</v>
      </c>
      <c r="H22" s="9">
        <v>136</v>
      </c>
      <c r="I22" s="9">
        <v>162</v>
      </c>
      <c r="J22" s="10">
        <f t="shared" si="0"/>
        <v>912</v>
      </c>
      <c r="K22" s="11">
        <f t="shared" si="3"/>
        <v>152</v>
      </c>
      <c r="L22" s="9">
        <f t="shared" si="2"/>
        <v>162</v>
      </c>
    </row>
    <row r="23" spans="1:12" ht="15">
      <c r="A23" s="6">
        <v>20</v>
      </c>
      <c r="B23" s="7" t="s">
        <v>118</v>
      </c>
      <c r="C23" s="12">
        <v>4</v>
      </c>
      <c r="D23" s="9">
        <v>157</v>
      </c>
      <c r="E23" s="9">
        <v>163</v>
      </c>
      <c r="F23" s="9">
        <v>171</v>
      </c>
      <c r="G23" s="9">
        <v>117</v>
      </c>
      <c r="H23" s="9">
        <v>148</v>
      </c>
      <c r="I23" s="9">
        <v>143</v>
      </c>
      <c r="J23" s="10">
        <f t="shared" si="0"/>
        <v>899</v>
      </c>
      <c r="K23" s="11">
        <f t="shared" si="3"/>
        <v>149.83333333333334</v>
      </c>
      <c r="L23" s="9">
        <f t="shared" si="2"/>
        <v>171</v>
      </c>
    </row>
    <row r="24" spans="1:12" ht="15">
      <c r="A24" s="6">
        <v>21</v>
      </c>
      <c r="B24" s="7" t="s">
        <v>128</v>
      </c>
      <c r="C24" s="12">
        <v>16</v>
      </c>
      <c r="D24" s="9">
        <v>142</v>
      </c>
      <c r="E24" s="9">
        <v>128</v>
      </c>
      <c r="F24" s="9">
        <v>153</v>
      </c>
      <c r="G24" s="9">
        <v>192</v>
      </c>
      <c r="H24" s="9">
        <v>153</v>
      </c>
      <c r="I24" s="9">
        <v>119</v>
      </c>
      <c r="J24" s="10">
        <f t="shared" si="0"/>
        <v>887</v>
      </c>
      <c r="K24" s="11">
        <f t="shared" si="3"/>
        <v>147.83333333333334</v>
      </c>
      <c r="L24" s="9">
        <f t="shared" si="2"/>
        <v>192</v>
      </c>
    </row>
    <row r="25" spans="1:12" ht="15">
      <c r="A25" s="6">
        <v>22</v>
      </c>
      <c r="B25" s="7" t="s">
        <v>120</v>
      </c>
      <c r="C25" s="12">
        <v>5</v>
      </c>
      <c r="D25" s="9">
        <v>118</v>
      </c>
      <c r="E25" s="9">
        <v>155</v>
      </c>
      <c r="F25" s="9">
        <v>133</v>
      </c>
      <c r="G25" s="9">
        <v>134</v>
      </c>
      <c r="H25" s="9">
        <v>142</v>
      </c>
      <c r="I25" s="9">
        <v>162</v>
      </c>
      <c r="J25" s="10">
        <f t="shared" si="0"/>
        <v>844</v>
      </c>
      <c r="K25" s="11">
        <f t="shared" si="3"/>
        <v>140.66666666666666</v>
      </c>
      <c r="L25" s="9">
        <f t="shared" si="2"/>
        <v>162</v>
      </c>
    </row>
    <row r="26" spans="1:12" ht="15">
      <c r="A26" s="6">
        <v>23</v>
      </c>
      <c r="B26" s="7" t="s">
        <v>129</v>
      </c>
      <c r="C26" s="12">
        <v>17</v>
      </c>
      <c r="D26" s="9">
        <v>110</v>
      </c>
      <c r="E26" s="9">
        <v>135</v>
      </c>
      <c r="F26" s="9">
        <v>165</v>
      </c>
      <c r="G26" s="9">
        <v>116</v>
      </c>
      <c r="H26" s="9">
        <v>157</v>
      </c>
      <c r="I26" s="9">
        <v>159</v>
      </c>
      <c r="J26" s="10">
        <f t="shared" si="0"/>
        <v>842</v>
      </c>
      <c r="K26" s="11">
        <f t="shared" si="3"/>
        <v>140.33333333333334</v>
      </c>
      <c r="L26" s="9">
        <f t="shared" si="2"/>
        <v>165</v>
      </c>
    </row>
    <row r="27" spans="1:12" ht="15">
      <c r="A27" s="6">
        <v>24</v>
      </c>
      <c r="B27" s="7" t="s">
        <v>124</v>
      </c>
      <c r="C27" s="12">
        <v>12</v>
      </c>
      <c r="D27" s="9">
        <v>130</v>
      </c>
      <c r="E27" s="9">
        <v>147</v>
      </c>
      <c r="F27" s="9">
        <v>155</v>
      </c>
      <c r="G27" s="9">
        <v>112</v>
      </c>
      <c r="H27" s="9">
        <v>135</v>
      </c>
      <c r="I27" s="9">
        <v>158</v>
      </c>
      <c r="J27" s="10">
        <f t="shared" si="0"/>
        <v>837</v>
      </c>
      <c r="K27" s="11">
        <f t="shared" si="3"/>
        <v>139.5</v>
      </c>
      <c r="L27" s="9">
        <f t="shared" si="2"/>
        <v>158</v>
      </c>
    </row>
    <row r="28" spans="1:12" ht="15">
      <c r="A28" s="6">
        <v>25</v>
      </c>
      <c r="B28" s="7" t="s">
        <v>133</v>
      </c>
      <c r="C28" s="12">
        <v>20</v>
      </c>
      <c r="D28" s="9">
        <v>132</v>
      </c>
      <c r="E28" s="9">
        <v>146</v>
      </c>
      <c r="F28" s="9">
        <v>133</v>
      </c>
      <c r="G28" s="9">
        <v>166</v>
      </c>
      <c r="H28" s="9">
        <v>103</v>
      </c>
      <c r="I28" s="9">
        <v>100</v>
      </c>
      <c r="J28" s="10">
        <f t="shared" si="0"/>
        <v>780</v>
      </c>
      <c r="K28" s="11">
        <f t="shared" si="3"/>
        <v>130</v>
      </c>
      <c r="L28" s="9">
        <f t="shared" si="2"/>
        <v>166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pane xSplit="5" ySplit="1" topLeftCell="H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B9" sqref="AB9:AB21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421875" style="15" customWidth="1"/>
    <col min="30" max="30" width="7.28125" style="15" bestFit="1" customWidth="1"/>
    <col min="31" max="16384" width="9.140625" style="15" customWidth="1"/>
  </cols>
  <sheetData>
    <row r="1" spans="1:30" ht="13.5">
      <c r="A1" s="76" t="s">
        <v>13</v>
      </c>
      <c r="B1" s="77"/>
      <c r="C1" s="14"/>
      <c r="D1" s="14"/>
      <c r="F1" s="78"/>
      <c r="G1" s="78"/>
      <c r="H1" s="78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9"/>
      <c r="AA1" s="68"/>
      <c r="AB1" s="68"/>
      <c r="AC1" s="68"/>
      <c r="AD1" s="68"/>
    </row>
    <row r="2" ht="13.5" thickBot="1"/>
    <row r="3" spans="1:3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58</v>
      </c>
      <c r="AD3" s="17" t="s">
        <v>10</v>
      </c>
    </row>
    <row r="4" spans="1:32" ht="12.75">
      <c r="A4" s="19">
        <v>1</v>
      </c>
      <c r="B4" s="20" t="s">
        <v>161</v>
      </c>
      <c r="C4" s="20">
        <v>134</v>
      </c>
      <c r="D4" s="21">
        <v>59</v>
      </c>
      <c r="E4" s="28">
        <v>12</v>
      </c>
      <c r="F4" s="22">
        <v>125</v>
      </c>
      <c r="G4" s="23">
        <f aca="true" t="shared" si="0" ref="G4:G21">D4</f>
        <v>59</v>
      </c>
      <c r="H4" s="24">
        <f aca="true" t="shared" si="1" ref="H4:H21">SUM(F4:G4)</f>
        <v>184</v>
      </c>
      <c r="I4" s="22">
        <v>165</v>
      </c>
      <c r="J4" s="23">
        <f aca="true" t="shared" si="2" ref="J4:J21">D4</f>
        <v>59</v>
      </c>
      <c r="K4" s="24">
        <f aca="true" t="shared" si="3" ref="K4:K21">SUM(I4:J4)</f>
        <v>224</v>
      </c>
      <c r="L4" s="27">
        <f aca="true" t="shared" si="4" ref="L4:L21">H4+K4</f>
        <v>408</v>
      </c>
      <c r="M4" s="22">
        <v>154</v>
      </c>
      <c r="N4" s="23">
        <f aca="true" t="shared" si="5" ref="N4:N21">D4</f>
        <v>59</v>
      </c>
      <c r="O4" s="24">
        <f aca="true" t="shared" si="6" ref="O4:O21">SUM(M4:N4)</f>
        <v>213</v>
      </c>
      <c r="P4" s="27">
        <f aca="true" t="shared" si="7" ref="P4:P21">L4+O4</f>
        <v>621</v>
      </c>
      <c r="Q4" s="22">
        <v>183</v>
      </c>
      <c r="R4" s="23">
        <f aca="true" t="shared" si="8" ref="R4:R21">D4</f>
        <v>59</v>
      </c>
      <c r="S4" s="24">
        <f aca="true" t="shared" si="9" ref="S4:S21">SUM(Q4:R4)</f>
        <v>242</v>
      </c>
      <c r="T4" s="27">
        <f aca="true" t="shared" si="10" ref="T4:T21">P4+S4</f>
        <v>863</v>
      </c>
      <c r="U4" s="22">
        <v>151</v>
      </c>
      <c r="V4" s="23">
        <f aca="true" t="shared" si="11" ref="V4:V21">D4</f>
        <v>59</v>
      </c>
      <c r="W4" s="24">
        <f aca="true" t="shared" si="12" ref="W4:W21">SUM(U4:V4)</f>
        <v>210</v>
      </c>
      <c r="X4" s="27">
        <f aca="true" t="shared" si="13" ref="X4:X21">T4+W4</f>
        <v>1073</v>
      </c>
      <c r="Y4" s="22">
        <v>204</v>
      </c>
      <c r="Z4" s="23">
        <f aca="true" t="shared" si="14" ref="Z4:Z21">D4</f>
        <v>59</v>
      </c>
      <c r="AA4" s="24">
        <f aca="true" t="shared" si="15" ref="AA4:AA21">SUM(Y4:Z4)</f>
        <v>263</v>
      </c>
      <c r="AB4" s="25">
        <f aca="true" t="shared" si="16" ref="AB4:AB21">H4+K4+O4+S4+W4+AA4</f>
        <v>1336</v>
      </c>
      <c r="AC4" s="56">
        <f>F4+I4+M4+Q4+U4+Y4</f>
        <v>982</v>
      </c>
      <c r="AD4" s="26">
        <f>AVERAGE(F4,I4,M4,Q4,U4,Y4)</f>
        <v>163.66666666666666</v>
      </c>
      <c r="AF4" s="49"/>
    </row>
    <row r="5" spans="1:30" ht="12.75">
      <c r="A5" s="19">
        <v>2</v>
      </c>
      <c r="B5" s="20" t="s">
        <v>145</v>
      </c>
      <c r="C5" s="20">
        <v>172</v>
      </c>
      <c r="D5" s="21">
        <v>25</v>
      </c>
      <c r="E5" s="28">
        <v>9</v>
      </c>
      <c r="F5" s="22">
        <v>196</v>
      </c>
      <c r="G5" s="23">
        <f t="shared" si="0"/>
        <v>25</v>
      </c>
      <c r="H5" s="24">
        <f t="shared" si="1"/>
        <v>221</v>
      </c>
      <c r="I5" s="22">
        <v>127</v>
      </c>
      <c r="J5" s="23">
        <f t="shared" si="2"/>
        <v>25</v>
      </c>
      <c r="K5" s="24">
        <f t="shared" si="3"/>
        <v>152</v>
      </c>
      <c r="L5" s="27">
        <f t="shared" si="4"/>
        <v>373</v>
      </c>
      <c r="M5" s="22">
        <v>168</v>
      </c>
      <c r="N5" s="23">
        <f t="shared" si="5"/>
        <v>25</v>
      </c>
      <c r="O5" s="24">
        <f t="shared" si="6"/>
        <v>193</v>
      </c>
      <c r="P5" s="27">
        <f t="shared" si="7"/>
        <v>566</v>
      </c>
      <c r="Q5" s="22">
        <v>178</v>
      </c>
      <c r="R5" s="23">
        <f t="shared" si="8"/>
        <v>25</v>
      </c>
      <c r="S5" s="24">
        <f t="shared" si="9"/>
        <v>203</v>
      </c>
      <c r="T5" s="27">
        <f t="shared" si="10"/>
        <v>769</v>
      </c>
      <c r="U5" s="22">
        <v>215</v>
      </c>
      <c r="V5" s="23">
        <f t="shared" si="11"/>
        <v>25</v>
      </c>
      <c r="W5" s="24">
        <f t="shared" si="12"/>
        <v>240</v>
      </c>
      <c r="X5" s="27">
        <f t="shared" si="13"/>
        <v>1009</v>
      </c>
      <c r="Y5" s="22">
        <v>203</v>
      </c>
      <c r="Z5" s="23">
        <f t="shared" si="14"/>
        <v>25</v>
      </c>
      <c r="AA5" s="24">
        <f t="shared" si="15"/>
        <v>228</v>
      </c>
      <c r="AB5" s="25">
        <f t="shared" si="16"/>
        <v>1237</v>
      </c>
      <c r="AC5" s="56">
        <f aca="true" t="shared" si="17" ref="AC5:AC21">F5+I5+M5+Q5+U5+Y5</f>
        <v>1087</v>
      </c>
      <c r="AD5" s="26">
        <f aca="true" t="shared" si="18" ref="AD5:AD11">AVERAGE(F5,I5,M5,Q5,U5,Y5)</f>
        <v>181.16666666666666</v>
      </c>
    </row>
    <row r="6" spans="1:30" ht="12.75">
      <c r="A6" s="19">
        <v>3</v>
      </c>
      <c r="B6" s="20" t="s">
        <v>146</v>
      </c>
      <c r="C6" s="20">
        <v>134</v>
      </c>
      <c r="D6" s="21">
        <v>59</v>
      </c>
      <c r="E6" s="28">
        <v>10</v>
      </c>
      <c r="F6" s="22">
        <v>138</v>
      </c>
      <c r="G6" s="23">
        <f t="shared" si="0"/>
        <v>59</v>
      </c>
      <c r="H6" s="24">
        <f t="shared" si="1"/>
        <v>197</v>
      </c>
      <c r="I6" s="22">
        <v>141</v>
      </c>
      <c r="J6" s="23">
        <f t="shared" si="2"/>
        <v>59</v>
      </c>
      <c r="K6" s="24">
        <f t="shared" si="3"/>
        <v>200</v>
      </c>
      <c r="L6" s="27">
        <f t="shared" si="4"/>
        <v>397</v>
      </c>
      <c r="M6" s="22">
        <v>159</v>
      </c>
      <c r="N6" s="23">
        <f t="shared" si="5"/>
        <v>59</v>
      </c>
      <c r="O6" s="24">
        <f t="shared" si="6"/>
        <v>218</v>
      </c>
      <c r="P6" s="27">
        <f t="shared" si="7"/>
        <v>615</v>
      </c>
      <c r="Q6" s="22">
        <v>135</v>
      </c>
      <c r="R6" s="23">
        <f t="shared" si="8"/>
        <v>59</v>
      </c>
      <c r="S6" s="24">
        <f t="shared" si="9"/>
        <v>194</v>
      </c>
      <c r="T6" s="27">
        <f t="shared" si="10"/>
        <v>809</v>
      </c>
      <c r="U6" s="22">
        <v>144</v>
      </c>
      <c r="V6" s="23">
        <f t="shared" si="11"/>
        <v>59</v>
      </c>
      <c r="W6" s="24">
        <f t="shared" si="12"/>
        <v>203</v>
      </c>
      <c r="X6" s="27">
        <f t="shared" si="13"/>
        <v>1012</v>
      </c>
      <c r="Y6" s="22">
        <v>125</v>
      </c>
      <c r="Z6" s="23">
        <f t="shared" si="14"/>
        <v>59</v>
      </c>
      <c r="AA6" s="24">
        <f t="shared" si="15"/>
        <v>184</v>
      </c>
      <c r="AB6" s="25">
        <f t="shared" si="16"/>
        <v>1196</v>
      </c>
      <c r="AC6" s="56">
        <f t="shared" si="17"/>
        <v>842</v>
      </c>
      <c r="AD6" s="26">
        <f t="shared" si="18"/>
        <v>140.33333333333334</v>
      </c>
    </row>
    <row r="7" spans="1:30" ht="12.75">
      <c r="A7" s="19">
        <v>4</v>
      </c>
      <c r="B7" s="20" t="s">
        <v>144</v>
      </c>
      <c r="C7" s="20">
        <v>136</v>
      </c>
      <c r="D7" s="21">
        <v>57</v>
      </c>
      <c r="E7" s="28">
        <v>8</v>
      </c>
      <c r="F7" s="22">
        <v>130</v>
      </c>
      <c r="G7" s="23">
        <f t="shared" si="0"/>
        <v>57</v>
      </c>
      <c r="H7" s="24">
        <f t="shared" si="1"/>
        <v>187</v>
      </c>
      <c r="I7" s="22">
        <v>113</v>
      </c>
      <c r="J7" s="23">
        <f t="shared" si="2"/>
        <v>57</v>
      </c>
      <c r="K7" s="24">
        <f t="shared" si="3"/>
        <v>170</v>
      </c>
      <c r="L7" s="27">
        <f t="shared" si="4"/>
        <v>357</v>
      </c>
      <c r="M7" s="22">
        <v>114</v>
      </c>
      <c r="N7" s="23">
        <f t="shared" si="5"/>
        <v>57</v>
      </c>
      <c r="O7" s="24">
        <f t="shared" si="6"/>
        <v>171</v>
      </c>
      <c r="P7" s="27">
        <f t="shared" si="7"/>
        <v>528</v>
      </c>
      <c r="Q7" s="22">
        <v>105</v>
      </c>
      <c r="R7" s="23">
        <f t="shared" si="8"/>
        <v>57</v>
      </c>
      <c r="S7" s="24">
        <f t="shared" si="9"/>
        <v>162</v>
      </c>
      <c r="T7" s="27">
        <f t="shared" si="10"/>
        <v>690</v>
      </c>
      <c r="U7" s="22">
        <v>204</v>
      </c>
      <c r="V7" s="23">
        <f t="shared" si="11"/>
        <v>57</v>
      </c>
      <c r="W7" s="24">
        <f t="shared" si="12"/>
        <v>261</v>
      </c>
      <c r="X7" s="27">
        <f t="shared" si="13"/>
        <v>951</v>
      </c>
      <c r="Y7" s="22">
        <v>135</v>
      </c>
      <c r="Z7" s="23">
        <f t="shared" si="14"/>
        <v>57</v>
      </c>
      <c r="AA7" s="24">
        <f t="shared" si="15"/>
        <v>192</v>
      </c>
      <c r="AB7" s="25">
        <f t="shared" si="16"/>
        <v>1143</v>
      </c>
      <c r="AC7" s="56">
        <f t="shared" si="17"/>
        <v>801</v>
      </c>
      <c r="AD7" s="26">
        <f t="shared" si="18"/>
        <v>133.5</v>
      </c>
    </row>
    <row r="8" spans="1:30" ht="12.75">
      <c r="A8" s="19">
        <v>5</v>
      </c>
      <c r="B8" s="20" t="s">
        <v>147</v>
      </c>
      <c r="C8" s="20">
        <v>139</v>
      </c>
      <c r="D8" s="21">
        <v>54</v>
      </c>
      <c r="E8" s="28">
        <v>11</v>
      </c>
      <c r="F8" s="22">
        <v>124</v>
      </c>
      <c r="G8" s="23">
        <f t="shared" si="0"/>
        <v>54</v>
      </c>
      <c r="H8" s="24">
        <f t="shared" si="1"/>
        <v>178</v>
      </c>
      <c r="I8" s="22">
        <v>139</v>
      </c>
      <c r="J8" s="23">
        <f t="shared" si="2"/>
        <v>54</v>
      </c>
      <c r="K8" s="24">
        <f t="shared" si="3"/>
        <v>193</v>
      </c>
      <c r="L8" s="27">
        <f t="shared" si="4"/>
        <v>371</v>
      </c>
      <c r="M8" s="22">
        <v>133</v>
      </c>
      <c r="N8" s="23">
        <f t="shared" si="5"/>
        <v>54</v>
      </c>
      <c r="O8" s="24">
        <f t="shared" si="6"/>
        <v>187</v>
      </c>
      <c r="P8" s="27">
        <f t="shared" si="7"/>
        <v>558</v>
      </c>
      <c r="Q8" s="22">
        <v>135</v>
      </c>
      <c r="R8" s="23">
        <f t="shared" si="8"/>
        <v>54</v>
      </c>
      <c r="S8" s="24">
        <f t="shared" si="9"/>
        <v>189</v>
      </c>
      <c r="T8" s="27">
        <f t="shared" si="10"/>
        <v>747</v>
      </c>
      <c r="U8" s="22">
        <v>154</v>
      </c>
      <c r="V8" s="23">
        <f t="shared" si="11"/>
        <v>54</v>
      </c>
      <c r="W8" s="24">
        <f t="shared" si="12"/>
        <v>208</v>
      </c>
      <c r="X8" s="27">
        <f t="shared" si="13"/>
        <v>955</v>
      </c>
      <c r="Y8" s="22">
        <v>103</v>
      </c>
      <c r="Z8" s="23">
        <f t="shared" si="14"/>
        <v>54</v>
      </c>
      <c r="AA8" s="24">
        <f t="shared" si="15"/>
        <v>157</v>
      </c>
      <c r="AB8" s="25">
        <f t="shared" si="16"/>
        <v>1112</v>
      </c>
      <c r="AC8" s="56">
        <f t="shared" si="17"/>
        <v>788</v>
      </c>
      <c r="AD8" s="26">
        <f t="shared" si="18"/>
        <v>131.33333333333334</v>
      </c>
    </row>
    <row r="9" spans="1:30" ht="12.75">
      <c r="A9" s="19">
        <v>6</v>
      </c>
      <c r="B9" s="20" t="s">
        <v>155</v>
      </c>
      <c r="C9" s="20">
        <v>149</v>
      </c>
      <c r="D9" s="21">
        <v>45</v>
      </c>
      <c r="E9" s="28">
        <v>23</v>
      </c>
      <c r="F9" s="22">
        <v>116</v>
      </c>
      <c r="G9" s="23">
        <f t="shared" si="0"/>
        <v>45</v>
      </c>
      <c r="H9" s="24">
        <f t="shared" si="1"/>
        <v>161</v>
      </c>
      <c r="I9" s="22">
        <v>114</v>
      </c>
      <c r="J9" s="23">
        <f t="shared" si="2"/>
        <v>45</v>
      </c>
      <c r="K9" s="24">
        <f t="shared" si="3"/>
        <v>159</v>
      </c>
      <c r="L9" s="27">
        <f t="shared" si="4"/>
        <v>320</v>
      </c>
      <c r="M9" s="22">
        <v>138</v>
      </c>
      <c r="N9" s="23">
        <f t="shared" si="5"/>
        <v>45</v>
      </c>
      <c r="O9" s="24">
        <f t="shared" si="6"/>
        <v>183</v>
      </c>
      <c r="P9" s="27">
        <f t="shared" si="7"/>
        <v>503</v>
      </c>
      <c r="Q9" s="22">
        <v>136</v>
      </c>
      <c r="R9" s="23">
        <f t="shared" si="8"/>
        <v>45</v>
      </c>
      <c r="S9" s="24">
        <f t="shared" si="9"/>
        <v>181</v>
      </c>
      <c r="T9" s="27">
        <f t="shared" si="10"/>
        <v>684</v>
      </c>
      <c r="U9" s="22">
        <v>154</v>
      </c>
      <c r="V9" s="23">
        <f t="shared" si="11"/>
        <v>45</v>
      </c>
      <c r="W9" s="24">
        <f t="shared" si="12"/>
        <v>199</v>
      </c>
      <c r="X9" s="27">
        <f t="shared" si="13"/>
        <v>883</v>
      </c>
      <c r="Y9" s="22">
        <v>174</v>
      </c>
      <c r="Z9" s="23">
        <f t="shared" si="14"/>
        <v>45</v>
      </c>
      <c r="AA9" s="24">
        <f t="shared" si="15"/>
        <v>219</v>
      </c>
      <c r="AB9" s="25">
        <f t="shared" si="16"/>
        <v>1102</v>
      </c>
      <c r="AC9" s="56">
        <f t="shared" si="17"/>
        <v>832</v>
      </c>
      <c r="AD9" s="26">
        <f t="shared" si="18"/>
        <v>138.66666666666666</v>
      </c>
    </row>
    <row r="10" spans="1:30" ht="12.75">
      <c r="A10" s="19">
        <v>7</v>
      </c>
      <c r="B10" s="20" t="s">
        <v>140</v>
      </c>
      <c r="C10" s="20">
        <v>129</v>
      </c>
      <c r="D10" s="21">
        <v>63</v>
      </c>
      <c r="E10" s="28">
        <v>4</v>
      </c>
      <c r="F10" s="22">
        <v>144</v>
      </c>
      <c r="G10" s="23">
        <f t="shared" si="0"/>
        <v>63</v>
      </c>
      <c r="H10" s="24">
        <f t="shared" si="1"/>
        <v>207</v>
      </c>
      <c r="I10" s="22">
        <v>111</v>
      </c>
      <c r="J10" s="23">
        <f t="shared" si="2"/>
        <v>63</v>
      </c>
      <c r="K10" s="24">
        <f t="shared" si="3"/>
        <v>174</v>
      </c>
      <c r="L10" s="27">
        <f t="shared" si="4"/>
        <v>381</v>
      </c>
      <c r="M10" s="22">
        <v>118</v>
      </c>
      <c r="N10" s="23">
        <f t="shared" si="5"/>
        <v>63</v>
      </c>
      <c r="O10" s="24">
        <f t="shared" si="6"/>
        <v>181</v>
      </c>
      <c r="P10" s="27">
        <f t="shared" si="7"/>
        <v>562</v>
      </c>
      <c r="Q10" s="22">
        <v>114</v>
      </c>
      <c r="R10" s="23">
        <f t="shared" si="8"/>
        <v>63</v>
      </c>
      <c r="S10" s="24">
        <f t="shared" si="9"/>
        <v>177</v>
      </c>
      <c r="T10" s="27">
        <f t="shared" si="10"/>
        <v>739</v>
      </c>
      <c r="U10" s="22">
        <v>120</v>
      </c>
      <c r="V10" s="23">
        <f t="shared" si="11"/>
        <v>63</v>
      </c>
      <c r="W10" s="24">
        <f t="shared" si="12"/>
        <v>183</v>
      </c>
      <c r="X10" s="27">
        <f t="shared" si="13"/>
        <v>922</v>
      </c>
      <c r="Y10" s="22">
        <v>105</v>
      </c>
      <c r="Z10" s="23">
        <f t="shared" si="14"/>
        <v>63</v>
      </c>
      <c r="AA10" s="24">
        <f t="shared" si="15"/>
        <v>168</v>
      </c>
      <c r="AB10" s="25">
        <f t="shared" si="16"/>
        <v>1090</v>
      </c>
      <c r="AC10" s="56">
        <f t="shared" si="17"/>
        <v>712</v>
      </c>
      <c r="AD10" s="26">
        <f t="shared" si="18"/>
        <v>118.66666666666667</v>
      </c>
    </row>
    <row r="11" spans="1:30" ht="12.75">
      <c r="A11" s="19">
        <v>8</v>
      </c>
      <c r="B11" s="20" t="s">
        <v>149</v>
      </c>
      <c r="C11" s="20">
        <v>163</v>
      </c>
      <c r="D11" s="21">
        <v>33</v>
      </c>
      <c r="E11" s="28">
        <v>22</v>
      </c>
      <c r="F11" s="22">
        <v>188</v>
      </c>
      <c r="G11" s="23">
        <f t="shared" si="0"/>
        <v>33</v>
      </c>
      <c r="H11" s="24">
        <f t="shared" si="1"/>
        <v>221</v>
      </c>
      <c r="I11" s="22">
        <v>146</v>
      </c>
      <c r="J11" s="23">
        <f t="shared" si="2"/>
        <v>33</v>
      </c>
      <c r="K11" s="24">
        <f t="shared" si="3"/>
        <v>179</v>
      </c>
      <c r="L11" s="27">
        <f t="shared" si="4"/>
        <v>400</v>
      </c>
      <c r="M11" s="22">
        <v>164</v>
      </c>
      <c r="N11" s="23">
        <f t="shared" si="5"/>
        <v>33</v>
      </c>
      <c r="O11" s="24">
        <f t="shared" si="6"/>
        <v>197</v>
      </c>
      <c r="P11" s="27">
        <f t="shared" si="7"/>
        <v>597</v>
      </c>
      <c r="Q11" s="22">
        <v>140</v>
      </c>
      <c r="R11" s="23">
        <f t="shared" si="8"/>
        <v>33</v>
      </c>
      <c r="S11" s="24">
        <f t="shared" si="9"/>
        <v>173</v>
      </c>
      <c r="T11" s="27">
        <f t="shared" si="10"/>
        <v>770</v>
      </c>
      <c r="U11" s="22">
        <v>128</v>
      </c>
      <c r="V11" s="23">
        <f t="shared" si="11"/>
        <v>33</v>
      </c>
      <c r="W11" s="24">
        <f t="shared" si="12"/>
        <v>161</v>
      </c>
      <c r="X11" s="27">
        <f t="shared" si="13"/>
        <v>931</v>
      </c>
      <c r="Y11" s="22">
        <v>121</v>
      </c>
      <c r="Z11" s="23">
        <f t="shared" si="14"/>
        <v>33</v>
      </c>
      <c r="AA11" s="24">
        <f t="shared" si="15"/>
        <v>154</v>
      </c>
      <c r="AB11" s="25">
        <f t="shared" si="16"/>
        <v>1085</v>
      </c>
      <c r="AC11" s="56">
        <f t="shared" si="17"/>
        <v>887</v>
      </c>
      <c r="AD11" s="26">
        <f t="shared" si="18"/>
        <v>147.83333333333334</v>
      </c>
    </row>
    <row r="12" spans="1:30" ht="12.75">
      <c r="A12" s="19">
        <v>9</v>
      </c>
      <c r="B12" s="20" t="s">
        <v>150</v>
      </c>
      <c r="C12" s="20">
        <v>155</v>
      </c>
      <c r="D12" s="21">
        <v>40</v>
      </c>
      <c r="E12" s="28">
        <v>7</v>
      </c>
      <c r="F12" s="22">
        <v>128</v>
      </c>
      <c r="G12" s="23">
        <f t="shared" si="0"/>
        <v>40</v>
      </c>
      <c r="H12" s="24">
        <f t="shared" si="1"/>
        <v>168</v>
      </c>
      <c r="I12" s="22">
        <v>159</v>
      </c>
      <c r="J12" s="23">
        <f t="shared" si="2"/>
        <v>40</v>
      </c>
      <c r="K12" s="24">
        <f t="shared" si="3"/>
        <v>199</v>
      </c>
      <c r="L12" s="27">
        <f t="shared" si="4"/>
        <v>367</v>
      </c>
      <c r="M12" s="22">
        <v>130</v>
      </c>
      <c r="N12" s="23">
        <f t="shared" si="5"/>
        <v>40</v>
      </c>
      <c r="O12" s="24">
        <f t="shared" si="6"/>
        <v>170</v>
      </c>
      <c r="P12" s="27">
        <f t="shared" si="7"/>
        <v>537</v>
      </c>
      <c r="Q12" s="22">
        <v>140</v>
      </c>
      <c r="R12" s="23">
        <f t="shared" si="8"/>
        <v>40</v>
      </c>
      <c r="S12" s="24">
        <f t="shared" si="9"/>
        <v>180</v>
      </c>
      <c r="T12" s="27">
        <f t="shared" si="10"/>
        <v>717</v>
      </c>
      <c r="U12" s="22">
        <v>149</v>
      </c>
      <c r="V12" s="23">
        <f t="shared" si="11"/>
        <v>40</v>
      </c>
      <c r="W12" s="24">
        <f t="shared" si="12"/>
        <v>189</v>
      </c>
      <c r="X12" s="27">
        <f t="shared" si="13"/>
        <v>906</v>
      </c>
      <c r="Y12" s="22">
        <v>137</v>
      </c>
      <c r="Z12" s="23">
        <f t="shared" si="14"/>
        <v>40</v>
      </c>
      <c r="AA12" s="24">
        <f t="shared" si="15"/>
        <v>177</v>
      </c>
      <c r="AB12" s="25">
        <f t="shared" si="16"/>
        <v>1083</v>
      </c>
      <c r="AC12" s="56">
        <f t="shared" si="17"/>
        <v>843</v>
      </c>
      <c r="AD12" s="26">
        <f aca="true" t="shared" si="19" ref="AD12:AD21">AVERAGE(F12,I12,M12,Q12,U12,Y12)</f>
        <v>140.5</v>
      </c>
    </row>
    <row r="13" spans="1:30" ht="12.75">
      <c r="A13" s="19">
        <v>10</v>
      </c>
      <c r="B13" s="20" t="s">
        <v>142</v>
      </c>
      <c r="C13" s="20">
        <v>143</v>
      </c>
      <c r="D13" s="21">
        <v>51</v>
      </c>
      <c r="E13" s="28">
        <v>6</v>
      </c>
      <c r="F13" s="22">
        <v>73</v>
      </c>
      <c r="G13" s="23">
        <f t="shared" si="0"/>
        <v>51</v>
      </c>
      <c r="H13" s="24">
        <f t="shared" si="1"/>
        <v>124</v>
      </c>
      <c r="I13" s="22">
        <v>89</v>
      </c>
      <c r="J13" s="23">
        <f t="shared" si="2"/>
        <v>51</v>
      </c>
      <c r="K13" s="24">
        <f t="shared" si="3"/>
        <v>140</v>
      </c>
      <c r="L13" s="27">
        <f t="shared" si="4"/>
        <v>264</v>
      </c>
      <c r="M13" s="22">
        <v>131</v>
      </c>
      <c r="N13" s="23">
        <f t="shared" si="5"/>
        <v>51</v>
      </c>
      <c r="O13" s="24">
        <f t="shared" si="6"/>
        <v>182</v>
      </c>
      <c r="P13" s="27">
        <f t="shared" si="7"/>
        <v>446</v>
      </c>
      <c r="Q13" s="22">
        <v>146</v>
      </c>
      <c r="R13" s="23">
        <f t="shared" si="8"/>
        <v>51</v>
      </c>
      <c r="S13" s="24">
        <f t="shared" si="9"/>
        <v>197</v>
      </c>
      <c r="T13" s="27">
        <f t="shared" si="10"/>
        <v>643</v>
      </c>
      <c r="U13" s="22">
        <v>169</v>
      </c>
      <c r="V13" s="23">
        <f t="shared" si="11"/>
        <v>51</v>
      </c>
      <c r="W13" s="24">
        <f t="shared" si="12"/>
        <v>220</v>
      </c>
      <c r="X13" s="27">
        <f t="shared" si="13"/>
        <v>863</v>
      </c>
      <c r="Y13" s="22">
        <v>159</v>
      </c>
      <c r="Z13" s="23">
        <f t="shared" si="14"/>
        <v>51</v>
      </c>
      <c r="AA13" s="24">
        <f t="shared" si="15"/>
        <v>210</v>
      </c>
      <c r="AB13" s="25">
        <f t="shared" si="16"/>
        <v>1073</v>
      </c>
      <c r="AC13" s="56">
        <f t="shared" si="17"/>
        <v>767</v>
      </c>
      <c r="AD13" s="26">
        <f t="shared" si="19"/>
        <v>127.83333333333333</v>
      </c>
    </row>
    <row r="14" spans="1:32" ht="12.75">
      <c r="A14" s="19">
        <v>11</v>
      </c>
      <c r="B14" s="20" t="s">
        <v>143</v>
      </c>
      <c r="C14" s="20">
        <v>124</v>
      </c>
      <c r="D14" s="21">
        <v>68</v>
      </c>
      <c r="E14" s="28">
        <v>6</v>
      </c>
      <c r="F14" s="22">
        <v>126</v>
      </c>
      <c r="G14" s="23">
        <f t="shared" si="0"/>
        <v>68</v>
      </c>
      <c r="H14" s="24">
        <f t="shared" si="1"/>
        <v>194</v>
      </c>
      <c r="I14" s="22">
        <v>130</v>
      </c>
      <c r="J14" s="23">
        <f t="shared" si="2"/>
        <v>68</v>
      </c>
      <c r="K14" s="24">
        <f t="shared" si="3"/>
        <v>198</v>
      </c>
      <c r="L14" s="27">
        <f t="shared" si="4"/>
        <v>392</v>
      </c>
      <c r="M14" s="22">
        <v>108</v>
      </c>
      <c r="N14" s="23">
        <f t="shared" si="5"/>
        <v>68</v>
      </c>
      <c r="O14" s="24">
        <f t="shared" si="6"/>
        <v>176</v>
      </c>
      <c r="P14" s="27">
        <f t="shared" si="7"/>
        <v>568</v>
      </c>
      <c r="Q14" s="22">
        <v>105</v>
      </c>
      <c r="R14" s="23">
        <f t="shared" si="8"/>
        <v>68</v>
      </c>
      <c r="S14" s="24">
        <f t="shared" si="9"/>
        <v>173</v>
      </c>
      <c r="T14" s="27">
        <f t="shared" si="10"/>
        <v>741</v>
      </c>
      <c r="U14" s="22">
        <v>97</v>
      </c>
      <c r="V14" s="23">
        <f t="shared" si="11"/>
        <v>68</v>
      </c>
      <c r="W14" s="24">
        <f t="shared" si="12"/>
        <v>165</v>
      </c>
      <c r="X14" s="27">
        <f t="shared" si="13"/>
        <v>906</v>
      </c>
      <c r="Y14" s="22">
        <v>98</v>
      </c>
      <c r="Z14" s="23">
        <f t="shared" si="14"/>
        <v>68</v>
      </c>
      <c r="AA14" s="24">
        <f t="shared" si="15"/>
        <v>166</v>
      </c>
      <c r="AB14" s="25">
        <f t="shared" si="16"/>
        <v>1072</v>
      </c>
      <c r="AC14" s="56">
        <f t="shared" si="17"/>
        <v>664</v>
      </c>
      <c r="AD14" s="26">
        <f t="shared" si="19"/>
        <v>110.66666666666667</v>
      </c>
      <c r="AF14" s="49"/>
    </row>
    <row r="15" spans="1:30" ht="12.75">
      <c r="A15" s="19">
        <v>12</v>
      </c>
      <c r="B15" s="20" t="s">
        <v>154</v>
      </c>
      <c r="C15" s="20">
        <v>168</v>
      </c>
      <c r="D15" s="21">
        <v>28</v>
      </c>
      <c r="E15" s="28">
        <v>21</v>
      </c>
      <c r="F15" s="22">
        <v>160</v>
      </c>
      <c r="G15" s="23">
        <f t="shared" si="0"/>
        <v>28</v>
      </c>
      <c r="H15" s="24">
        <f t="shared" si="1"/>
        <v>188</v>
      </c>
      <c r="I15" s="22">
        <v>190</v>
      </c>
      <c r="J15" s="23">
        <f t="shared" si="2"/>
        <v>28</v>
      </c>
      <c r="K15" s="24">
        <f t="shared" si="3"/>
        <v>218</v>
      </c>
      <c r="L15" s="27">
        <f t="shared" si="4"/>
        <v>406</v>
      </c>
      <c r="M15" s="22">
        <v>161</v>
      </c>
      <c r="N15" s="23">
        <f t="shared" si="5"/>
        <v>28</v>
      </c>
      <c r="O15" s="24">
        <f t="shared" si="6"/>
        <v>189</v>
      </c>
      <c r="P15" s="27">
        <f t="shared" si="7"/>
        <v>595</v>
      </c>
      <c r="Q15" s="22">
        <v>144</v>
      </c>
      <c r="R15" s="23">
        <f t="shared" si="8"/>
        <v>28</v>
      </c>
      <c r="S15" s="24">
        <f t="shared" si="9"/>
        <v>172</v>
      </c>
      <c r="T15" s="27">
        <f t="shared" si="10"/>
        <v>767</v>
      </c>
      <c r="U15" s="22">
        <v>120</v>
      </c>
      <c r="V15" s="23">
        <f t="shared" si="11"/>
        <v>28</v>
      </c>
      <c r="W15" s="24">
        <f t="shared" si="12"/>
        <v>148</v>
      </c>
      <c r="X15" s="27">
        <f t="shared" si="13"/>
        <v>915</v>
      </c>
      <c r="Y15" s="22">
        <v>125</v>
      </c>
      <c r="Z15" s="23">
        <f t="shared" si="14"/>
        <v>28</v>
      </c>
      <c r="AA15" s="24">
        <f t="shared" si="15"/>
        <v>153</v>
      </c>
      <c r="AB15" s="25">
        <f t="shared" si="16"/>
        <v>1068</v>
      </c>
      <c r="AC15" s="56">
        <f t="shared" si="17"/>
        <v>900</v>
      </c>
      <c r="AD15" s="26">
        <f t="shared" si="19"/>
        <v>150</v>
      </c>
    </row>
    <row r="16" spans="1:30" ht="12.75">
      <c r="A16" s="19">
        <v>13</v>
      </c>
      <c r="B16" s="20" t="s">
        <v>139</v>
      </c>
      <c r="C16" s="20">
        <v>182</v>
      </c>
      <c r="D16" s="21">
        <v>16</v>
      </c>
      <c r="E16" s="28">
        <v>3</v>
      </c>
      <c r="F16" s="22">
        <v>180</v>
      </c>
      <c r="G16" s="23">
        <f t="shared" si="0"/>
        <v>16</v>
      </c>
      <c r="H16" s="24">
        <f t="shared" si="1"/>
        <v>196</v>
      </c>
      <c r="I16" s="22">
        <v>164</v>
      </c>
      <c r="J16" s="23">
        <f t="shared" si="2"/>
        <v>16</v>
      </c>
      <c r="K16" s="24">
        <f t="shared" si="3"/>
        <v>180</v>
      </c>
      <c r="L16" s="27">
        <f t="shared" si="4"/>
        <v>376</v>
      </c>
      <c r="M16" s="22">
        <v>163</v>
      </c>
      <c r="N16" s="23">
        <f t="shared" si="5"/>
        <v>16</v>
      </c>
      <c r="O16" s="24">
        <f t="shared" si="6"/>
        <v>179</v>
      </c>
      <c r="P16" s="27">
        <f t="shared" si="7"/>
        <v>555</v>
      </c>
      <c r="Q16" s="22">
        <v>154</v>
      </c>
      <c r="R16" s="23">
        <f t="shared" si="8"/>
        <v>16</v>
      </c>
      <c r="S16" s="24">
        <f t="shared" si="9"/>
        <v>170</v>
      </c>
      <c r="T16" s="27">
        <f t="shared" si="10"/>
        <v>725</v>
      </c>
      <c r="U16" s="22">
        <v>147</v>
      </c>
      <c r="V16" s="23">
        <f t="shared" si="11"/>
        <v>16</v>
      </c>
      <c r="W16" s="24">
        <f t="shared" si="12"/>
        <v>163</v>
      </c>
      <c r="X16" s="27">
        <f t="shared" si="13"/>
        <v>888</v>
      </c>
      <c r="Y16" s="22">
        <v>158</v>
      </c>
      <c r="Z16" s="23">
        <f t="shared" si="14"/>
        <v>16</v>
      </c>
      <c r="AA16" s="24">
        <f t="shared" si="15"/>
        <v>174</v>
      </c>
      <c r="AB16" s="25">
        <f t="shared" si="16"/>
        <v>1062</v>
      </c>
      <c r="AC16" s="56">
        <f t="shared" si="17"/>
        <v>966</v>
      </c>
      <c r="AD16" s="26">
        <f t="shared" si="19"/>
        <v>161</v>
      </c>
    </row>
    <row r="17" spans="1:30" ht="12.75">
      <c r="A17" s="19">
        <v>14</v>
      </c>
      <c r="B17" s="20" t="s">
        <v>138</v>
      </c>
      <c r="C17" s="20">
        <v>140</v>
      </c>
      <c r="D17" s="21">
        <v>54</v>
      </c>
      <c r="E17" s="28">
        <v>2</v>
      </c>
      <c r="F17" s="22">
        <v>112</v>
      </c>
      <c r="G17" s="23">
        <f t="shared" si="0"/>
        <v>54</v>
      </c>
      <c r="H17" s="24">
        <f t="shared" si="1"/>
        <v>166</v>
      </c>
      <c r="I17" s="22">
        <v>110</v>
      </c>
      <c r="J17" s="23">
        <f t="shared" si="2"/>
        <v>54</v>
      </c>
      <c r="K17" s="24">
        <f t="shared" si="3"/>
        <v>164</v>
      </c>
      <c r="L17" s="27">
        <f t="shared" si="4"/>
        <v>330</v>
      </c>
      <c r="M17" s="22">
        <v>111</v>
      </c>
      <c r="N17" s="23">
        <f t="shared" si="5"/>
        <v>54</v>
      </c>
      <c r="O17" s="24">
        <f t="shared" si="6"/>
        <v>165</v>
      </c>
      <c r="P17" s="27">
        <f t="shared" si="7"/>
        <v>495</v>
      </c>
      <c r="Q17" s="22">
        <v>134</v>
      </c>
      <c r="R17" s="23">
        <f t="shared" si="8"/>
        <v>54</v>
      </c>
      <c r="S17" s="24">
        <f t="shared" si="9"/>
        <v>188</v>
      </c>
      <c r="T17" s="27">
        <f t="shared" si="10"/>
        <v>683</v>
      </c>
      <c r="U17" s="22">
        <v>109</v>
      </c>
      <c r="V17" s="23">
        <f t="shared" si="11"/>
        <v>54</v>
      </c>
      <c r="W17" s="24">
        <f t="shared" si="12"/>
        <v>163</v>
      </c>
      <c r="X17" s="27">
        <f t="shared" si="13"/>
        <v>846</v>
      </c>
      <c r="Y17" s="22">
        <v>144</v>
      </c>
      <c r="Z17" s="23">
        <f t="shared" si="14"/>
        <v>54</v>
      </c>
      <c r="AA17" s="24">
        <f t="shared" si="15"/>
        <v>198</v>
      </c>
      <c r="AB17" s="25">
        <f t="shared" si="16"/>
        <v>1044</v>
      </c>
      <c r="AC17" s="56">
        <f t="shared" si="17"/>
        <v>720</v>
      </c>
      <c r="AD17" s="26">
        <f t="shared" si="19"/>
        <v>120</v>
      </c>
    </row>
    <row r="18" spans="1:30" ht="12.75">
      <c r="A18" s="19">
        <v>15</v>
      </c>
      <c r="B18" s="20" t="s">
        <v>156</v>
      </c>
      <c r="C18" s="20">
        <v>167</v>
      </c>
      <c r="D18" s="21">
        <v>29</v>
      </c>
      <c r="E18" s="28">
        <v>21</v>
      </c>
      <c r="F18" s="22">
        <v>151</v>
      </c>
      <c r="G18" s="23">
        <f t="shared" si="0"/>
        <v>29</v>
      </c>
      <c r="H18" s="24">
        <f t="shared" si="1"/>
        <v>180</v>
      </c>
      <c r="I18" s="22">
        <v>135</v>
      </c>
      <c r="J18" s="23">
        <f t="shared" si="2"/>
        <v>29</v>
      </c>
      <c r="K18" s="24">
        <f t="shared" si="3"/>
        <v>164</v>
      </c>
      <c r="L18" s="27">
        <f t="shared" si="4"/>
        <v>344</v>
      </c>
      <c r="M18" s="22">
        <v>134</v>
      </c>
      <c r="N18" s="23">
        <f t="shared" si="5"/>
        <v>29</v>
      </c>
      <c r="O18" s="24">
        <f t="shared" si="6"/>
        <v>163</v>
      </c>
      <c r="P18" s="27">
        <f t="shared" si="7"/>
        <v>507</v>
      </c>
      <c r="Q18" s="22">
        <v>148</v>
      </c>
      <c r="R18" s="23">
        <f t="shared" si="8"/>
        <v>29</v>
      </c>
      <c r="S18" s="24">
        <f t="shared" si="9"/>
        <v>177</v>
      </c>
      <c r="T18" s="27">
        <f t="shared" si="10"/>
        <v>684</v>
      </c>
      <c r="U18" s="22">
        <v>125</v>
      </c>
      <c r="V18" s="23">
        <f t="shared" si="11"/>
        <v>29</v>
      </c>
      <c r="W18" s="24">
        <f t="shared" si="12"/>
        <v>154</v>
      </c>
      <c r="X18" s="27">
        <f t="shared" si="13"/>
        <v>838</v>
      </c>
      <c r="Y18" s="22">
        <v>125</v>
      </c>
      <c r="Z18" s="23">
        <f t="shared" si="14"/>
        <v>29</v>
      </c>
      <c r="AA18" s="24">
        <f t="shared" si="15"/>
        <v>154</v>
      </c>
      <c r="AB18" s="25">
        <f t="shared" si="16"/>
        <v>992</v>
      </c>
      <c r="AC18" s="56">
        <f t="shared" si="17"/>
        <v>818</v>
      </c>
      <c r="AD18" s="26">
        <f t="shared" si="19"/>
        <v>136.33333333333334</v>
      </c>
    </row>
    <row r="19" spans="1:30" ht="12.75">
      <c r="A19" s="19">
        <v>16</v>
      </c>
      <c r="B19" s="20" t="s">
        <v>141</v>
      </c>
      <c r="C19" s="20">
        <v>164</v>
      </c>
      <c r="D19" s="21">
        <v>32</v>
      </c>
      <c r="E19" s="28">
        <v>5</v>
      </c>
      <c r="F19" s="22">
        <v>212</v>
      </c>
      <c r="G19" s="23">
        <f t="shared" si="0"/>
        <v>32</v>
      </c>
      <c r="H19" s="24">
        <f t="shared" si="1"/>
        <v>244</v>
      </c>
      <c r="I19" s="22">
        <v>88</v>
      </c>
      <c r="J19" s="23">
        <f t="shared" si="2"/>
        <v>32</v>
      </c>
      <c r="K19" s="24">
        <f t="shared" si="3"/>
        <v>120</v>
      </c>
      <c r="L19" s="27">
        <f t="shared" si="4"/>
        <v>364</v>
      </c>
      <c r="M19" s="22">
        <v>115</v>
      </c>
      <c r="N19" s="23">
        <f t="shared" si="5"/>
        <v>32</v>
      </c>
      <c r="O19" s="24">
        <f t="shared" si="6"/>
        <v>147</v>
      </c>
      <c r="P19" s="27">
        <f t="shared" si="7"/>
        <v>511</v>
      </c>
      <c r="Q19" s="22">
        <v>116</v>
      </c>
      <c r="R19" s="23">
        <f t="shared" si="8"/>
        <v>32</v>
      </c>
      <c r="S19" s="24">
        <f t="shared" si="9"/>
        <v>148</v>
      </c>
      <c r="T19" s="27">
        <f t="shared" si="10"/>
        <v>659</v>
      </c>
      <c r="U19" s="22">
        <v>116</v>
      </c>
      <c r="V19" s="23">
        <f t="shared" si="11"/>
        <v>32</v>
      </c>
      <c r="W19" s="24">
        <f t="shared" si="12"/>
        <v>148</v>
      </c>
      <c r="X19" s="27">
        <f t="shared" si="13"/>
        <v>807</v>
      </c>
      <c r="Y19" s="22">
        <v>140</v>
      </c>
      <c r="Z19" s="23">
        <f t="shared" si="14"/>
        <v>32</v>
      </c>
      <c r="AA19" s="24">
        <f t="shared" si="15"/>
        <v>172</v>
      </c>
      <c r="AB19" s="25">
        <f t="shared" si="16"/>
        <v>979</v>
      </c>
      <c r="AC19" s="56">
        <f t="shared" si="17"/>
        <v>787</v>
      </c>
      <c r="AD19" s="26">
        <f t="shared" si="19"/>
        <v>131.16666666666666</v>
      </c>
    </row>
    <row r="20" spans="1:30" ht="12.75">
      <c r="A20" s="19">
        <v>17</v>
      </c>
      <c r="B20" s="20" t="s">
        <v>148</v>
      </c>
      <c r="C20" s="20">
        <v>163</v>
      </c>
      <c r="D20" s="21">
        <v>33</v>
      </c>
      <c r="E20" s="28">
        <v>16</v>
      </c>
      <c r="F20" s="22">
        <v>137</v>
      </c>
      <c r="G20" s="23">
        <f t="shared" si="0"/>
        <v>33</v>
      </c>
      <c r="H20" s="24">
        <f t="shared" si="1"/>
        <v>170</v>
      </c>
      <c r="I20" s="22">
        <v>132</v>
      </c>
      <c r="J20" s="23">
        <f t="shared" si="2"/>
        <v>33</v>
      </c>
      <c r="K20" s="24">
        <f t="shared" si="3"/>
        <v>165</v>
      </c>
      <c r="L20" s="27">
        <f t="shared" si="4"/>
        <v>335</v>
      </c>
      <c r="M20" s="22">
        <v>137</v>
      </c>
      <c r="N20" s="23">
        <f t="shared" si="5"/>
        <v>33</v>
      </c>
      <c r="O20" s="24">
        <f t="shared" si="6"/>
        <v>170</v>
      </c>
      <c r="P20" s="27">
        <f t="shared" si="7"/>
        <v>505</v>
      </c>
      <c r="Q20" s="22">
        <v>120</v>
      </c>
      <c r="R20" s="23">
        <f t="shared" si="8"/>
        <v>33</v>
      </c>
      <c r="S20" s="24">
        <f t="shared" si="9"/>
        <v>153</v>
      </c>
      <c r="T20" s="27">
        <f t="shared" si="10"/>
        <v>658</v>
      </c>
      <c r="U20" s="22">
        <v>123</v>
      </c>
      <c r="V20" s="23">
        <f t="shared" si="11"/>
        <v>33</v>
      </c>
      <c r="W20" s="24">
        <f t="shared" si="12"/>
        <v>156</v>
      </c>
      <c r="X20" s="27">
        <f t="shared" si="13"/>
        <v>814</v>
      </c>
      <c r="Y20" s="22">
        <v>117</v>
      </c>
      <c r="Z20" s="23">
        <f t="shared" si="14"/>
        <v>33</v>
      </c>
      <c r="AA20" s="24">
        <f t="shared" si="15"/>
        <v>150</v>
      </c>
      <c r="AB20" s="25">
        <f t="shared" si="16"/>
        <v>964</v>
      </c>
      <c r="AC20" s="56">
        <f t="shared" si="17"/>
        <v>766</v>
      </c>
      <c r="AD20" s="26">
        <f t="shared" si="19"/>
        <v>127.66666666666667</v>
      </c>
    </row>
    <row r="21" spans="1:30" ht="12.75">
      <c r="A21" s="19">
        <v>18</v>
      </c>
      <c r="B21" s="20" t="s">
        <v>151</v>
      </c>
      <c r="C21" s="20">
        <v>185</v>
      </c>
      <c r="D21" s="21">
        <v>13</v>
      </c>
      <c r="E21" s="28">
        <v>7</v>
      </c>
      <c r="F21" s="22">
        <v>157</v>
      </c>
      <c r="G21" s="23">
        <f t="shared" si="0"/>
        <v>13</v>
      </c>
      <c r="H21" s="24">
        <f t="shared" si="1"/>
        <v>170</v>
      </c>
      <c r="I21" s="22">
        <v>132</v>
      </c>
      <c r="J21" s="23">
        <f t="shared" si="2"/>
        <v>13</v>
      </c>
      <c r="K21" s="24">
        <f t="shared" si="3"/>
        <v>145</v>
      </c>
      <c r="L21" s="27">
        <f t="shared" si="4"/>
        <v>315</v>
      </c>
      <c r="M21" s="22">
        <v>130</v>
      </c>
      <c r="N21" s="23">
        <f t="shared" si="5"/>
        <v>13</v>
      </c>
      <c r="O21" s="24">
        <f t="shared" si="6"/>
        <v>143</v>
      </c>
      <c r="P21" s="27">
        <f t="shared" si="7"/>
        <v>458</v>
      </c>
      <c r="Q21" s="22">
        <v>150</v>
      </c>
      <c r="R21" s="23">
        <f t="shared" si="8"/>
        <v>13</v>
      </c>
      <c r="S21" s="24">
        <f t="shared" si="9"/>
        <v>163</v>
      </c>
      <c r="T21" s="27">
        <f t="shared" si="10"/>
        <v>621</v>
      </c>
      <c r="U21" s="22">
        <v>128</v>
      </c>
      <c r="V21" s="23">
        <f t="shared" si="11"/>
        <v>13</v>
      </c>
      <c r="W21" s="24">
        <f t="shared" si="12"/>
        <v>141</v>
      </c>
      <c r="X21" s="27">
        <f t="shared" si="13"/>
        <v>762</v>
      </c>
      <c r="Y21" s="22">
        <v>137</v>
      </c>
      <c r="Z21" s="23">
        <f t="shared" si="14"/>
        <v>13</v>
      </c>
      <c r="AA21" s="24">
        <f t="shared" si="15"/>
        <v>150</v>
      </c>
      <c r="AB21" s="25">
        <f t="shared" si="16"/>
        <v>912</v>
      </c>
      <c r="AC21" s="56">
        <f t="shared" si="17"/>
        <v>834</v>
      </c>
      <c r="AD21" s="26">
        <f t="shared" si="19"/>
        <v>139</v>
      </c>
    </row>
  </sheetData>
  <sheetProtection/>
  <mergeCells count="3">
    <mergeCell ref="A1:B1"/>
    <mergeCell ref="F1:Y1"/>
    <mergeCell ref="Z1:AD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showZeros="0" zoomScalePageLayoutView="0" workbookViewId="0" topLeftCell="A26">
      <selection activeCell="I37" sqref="I3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3" t="s">
        <v>46</v>
      </c>
      <c r="B1" s="68"/>
      <c r="D1" s="74"/>
      <c r="E1" s="68"/>
      <c r="F1" s="68"/>
      <c r="G1" s="75"/>
      <c r="H1" s="75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161</v>
      </c>
      <c r="C4" s="50">
        <v>12</v>
      </c>
      <c r="D4" s="9">
        <v>125</v>
      </c>
      <c r="E4" s="9">
        <v>165</v>
      </c>
      <c r="F4" s="9">
        <v>154</v>
      </c>
      <c r="G4" s="10">
        <f>SUM(D4:F4)</f>
        <v>444</v>
      </c>
      <c r="H4" s="11">
        <f>AVERAGE(D4:F4)</f>
        <v>148</v>
      </c>
    </row>
    <row r="5" spans="1:8" ht="15">
      <c r="A5" s="6">
        <v>2</v>
      </c>
      <c r="B5" s="7" t="s">
        <v>148</v>
      </c>
      <c r="C5" s="50">
        <v>16</v>
      </c>
      <c r="D5" s="9">
        <v>137</v>
      </c>
      <c r="E5" s="9">
        <v>132</v>
      </c>
      <c r="F5" s="9">
        <v>137</v>
      </c>
      <c r="G5" s="10">
        <f>SUM(D5:F5)</f>
        <v>406</v>
      </c>
      <c r="H5" s="11">
        <f>AVERAGE(D5:F5)</f>
        <v>135.33333333333334</v>
      </c>
    </row>
    <row r="6" spans="1:8" ht="15">
      <c r="A6" s="6">
        <v>3</v>
      </c>
      <c r="B6" s="7" t="s">
        <v>140</v>
      </c>
      <c r="C6" s="50">
        <v>4</v>
      </c>
      <c r="D6" s="9">
        <v>144</v>
      </c>
      <c r="E6" s="9">
        <v>111</v>
      </c>
      <c r="F6" s="9">
        <v>118</v>
      </c>
      <c r="G6" s="10">
        <f>SUM(D6:F6)</f>
        <v>373</v>
      </c>
      <c r="H6" s="11">
        <f>AVERAGE(D6:F6)</f>
        <v>124.33333333333333</v>
      </c>
    </row>
    <row r="7" spans="1:8" ht="15">
      <c r="A7" s="6">
        <v>4</v>
      </c>
      <c r="B7" s="7" t="s">
        <v>142</v>
      </c>
      <c r="C7" s="50">
        <v>6</v>
      </c>
      <c r="D7" s="9">
        <v>73</v>
      </c>
      <c r="E7" s="9">
        <v>89</v>
      </c>
      <c r="F7" s="9">
        <v>131</v>
      </c>
      <c r="G7" s="10">
        <f>SUM(D7:F7)</f>
        <v>293</v>
      </c>
      <c r="H7" s="11">
        <f>AVERAGE(D7:F7)</f>
        <v>97.66666666666667</v>
      </c>
    </row>
    <row r="10" ht="15">
      <c r="B10" s="2" t="s">
        <v>159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139</v>
      </c>
      <c r="C13" s="51">
        <v>3</v>
      </c>
      <c r="D13" s="9">
        <v>180</v>
      </c>
      <c r="E13" s="9">
        <v>164</v>
      </c>
      <c r="F13" s="9">
        <v>163</v>
      </c>
      <c r="G13" s="10">
        <f>SUM(D13:F13)</f>
        <v>507</v>
      </c>
      <c r="H13" s="11">
        <f>AVERAGE(D13:F13)</f>
        <v>169</v>
      </c>
    </row>
    <row r="14" spans="1:8" ht="15">
      <c r="A14" s="6">
        <v>2</v>
      </c>
      <c r="B14" s="7" t="s">
        <v>145</v>
      </c>
      <c r="C14" s="51">
        <v>9</v>
      </c>
      <c r="D14" s="9">
        <v>196</v>
      </c>
      <c r="E14" s="9">
        <v>127</v>
      </c>
      <c r="F14" s="9">
        <v>168</v>
      </c>
      <c r="G14" s="10">
        <f>SUM(D14:F14)</f>
        <v>491</v>
      </c>
      <c r="H14" s="11">
        <f>AVERAGE(D14:F14)</f>
        <v>163.66666666666666</v>
      </c>
    </row>
    <row r="15" spans="1:8" ht="15">
      <c r="A15" s="6">
        <v>3</v>
      </c>
      <c r="B15" s="7" t="s">
        <v>110</v>
      </c>
      <c r="C15" s="51">
        <v>2</v>
      </c>
      <c r="D15" s="9">
        <v>136</v>
      </c>
      <c r="E15" s="9">
        <v>152</v>
      </c>
      <c r="F15" s="9">
        <v>162</v>
      </c>
      <c r="G15" s="10">
        <f>SUM(D15:F15)</f>
        <v>450</v>
      </c>
      <c r="H15" s="11">
        <f>AVERAGE(D15:F15)</f>
        <v>150</v>
      </c>
    </row>
    <row r="16" spans="1:8" ht="15">
      <c r="A16" s="6">
        <v>4</v>
      </c>
      <c r="B16" s="7" t="s">
        <v>67</v>
      </c>
      <c r="C16" s="51">
        <v>2</v>
      </c>
      <c r="D16" s="9">
        <v>146</v>
      </c>
      <c r="E16" s="9">
        <v>154</v>
      </c>
      <c r="F16" s="9">
        <v>135</v>
      </c>
      <c r="G16" s="10">
        <f>SUM(D16:F16)</f>
        <v>435</v>
      </c>
      <c r="H16" s="11">
        <f>AVERAGE(D16:F16)</f>
        <v>145</v>
      </c>
    </row>
    <row r="18" ht="15">
      <c r="B18" s="2" t="s">
        <v>160</v>
      </c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149</v>
      </c>
      <c r="C21" s="53">
        <v>22</v>
      </c>
      <c r="D21" s="9">
        <v>188</v>
      </c>
      <c r="E21" s="9">
        <v>146</v>
      </c>
      <c r="F21" s="9">
        <v>164</v>
      </c>
      <c r="G21" s="10">
        <f aca="true" t="shared" si="0" ref="G21:G26">SUM(D21:F21)</f>
        <v>498</v>
      </c>
      <c r="H21" s="11">
        <f aca="true" t="shared" si="1" ref="H21:H26">AVERAGE(D21:F21)</f>
        <v>166</v>
      </c>
    </row>
    <row r="22" spans="1:8" ht="15">
      <c r="A22" s="6">
        <v>2</v>
      </c>
      <c r="B22" s="7" t="s">
        <v>136</v>
      </c>
      <c r="C22" s="53">
        <v>24</v>
      </c>
      <c r="D22" s="9">
        <v>153</v>
      </c>
      <c r="E22" s="9">
        <v>159</v>
      </c>
      <c r="F22" s="9">
        <v>146</v>
      </c>
      <c r="G22" s="10">
        <f t="shared" si="0"/>
        <v>458</v>
      </c>
      <c r="H22" s="11">
        <f t="shared" si="1"/>
        <v>152.66666666666666</v>
      </c>
    </row>
    <row r="23" spans="1:8" ht="15">
      <c r="A23" s="6">
        <v>3</v>
      </c>
      <c r="B23" s="7" t="s">
        <v>162</v>
      </c>
      <c r="C23" s="53">
        <v>10</v>
      </c>
      <c r="D23" s="9">
        <v>138</v>
      </c>
      <c r="E23" s="9">
        <v>141</v>
      </c>
      <c r="F23" s="9">
        <v>159</v>
      </c>
      <c r="G23" s="10">
        <f t="shared" si="0"/>
        <v>438</v>
      </c>
      <c r="H23" s="11">
        <f t="shared" si="1"/>
        <v>146</v>
      </c>
    </row>
    <row r="24" spans="1:8" ht="15">
      <c r="A24" s="6">
        <v>4</v>
      </c>
      <c r="B24" s="7" t="s">
        <v>147</v>
      </c>
      <c r="C24" s="53">
        <v>11</v>
      </c>
      <c r="D24" s="9">
        <v>124</v>
      </c>
      <c r="E24" s="9">
        <v>139</v>
      </c>
      <c r="F24" s="9">
        <v>133</v>
      </c>
      <c r="G24" s="10">
        <f t="shared" si="0"/>
        <v>396</v>
      </c>
      <c r="H24" s="11">
        <f t="shared" si="1"/>
        <v>132</v>
      </c>
    </row>
    <row r="25" spans="1:8" ht="15">
      <c r="A25" s="6">
        <v>5</v>
      </c>
      <c r="B25" s="7" t="s">
        <v>155</v>
      </c>
      <c r="C25" s="53">
        <v>24</v>
      </c>
      <c r="D25" s="9">
        <v>116</v>
      </c>
      <c r="E25" s="9">
        <v>114</v>
      </c>
      <c r="F25" s="9">
        <v>138</v>
      </c>
      <c r="G25" s="10">
        <f t="shared" si="0"/>
        <v>368</v>
      </c>
      <c r="H25" s="11">
        <f t="shared" si="1"/>
        <v>122.66666666666667</v>
      </c>
    </row>
    <row r="26" spans="1:8" ht="15">
      <c r="A26" s="6">
        <v>6</v>
      </c>
      <c r="B26" s="7" t="s">
        <v>144</v>
      </c>
      <c r="C26" s="53">
        <v>8</v>
      </c>
      <c r="D26" s="9">
        <v>130</v>
      </c>
      <c r="E26" s="9">
        <v>113</v>
      </c>
      <c r="F26" s="9">
        <v>114</v>
      </c>
      <c r="G26" s="10">
        <f t="shared" si="0"/>
        <v>357</v>
      </c>
      <c r="H26" s="11">
        <f t="shared" si="1"/>
        <v>119</v>
      </c>
    </row>
    <row r="28" spans="1:8" ht="15">
      <c r="A28" s="73" t="s">
        <v>48</v>
      </c>
      <c r="B28" s="68"/>
      <c r="D28" s="74"/>
      <c r="E28" s="68"/>
      <c r="F28" s="68"/>
      <c r="G28" s="75"/>
      <c r="H28" s="75"/>
    </row>
    <row r="29" ht="15.75" thickBot="1"/>
    <row r="30" spans="1:8" ht="15.75">
      <c r="A30" s="4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9</v>
      </c>
      <c r="H30" s="5" t="s">
        <v>10</v>
      </c>
    </row>
    <row r="31" spans="1:8" ht="15">
      <c r="A31" s="6">
        <v>1</v>
      </c>
      <c r="B31" s="7" t="s">
        <v>92</v>
      </c>
      <c r="C31" s="8">
        <v>15</v>
      </c>
      <c r="D31" s="9">
        <v>150</v>
      </c>
      <c r="E31" s="9">
        <v>209</v>
      </c>
      <c r="F31" s="9">
        <v>204</v>
      </c>
      <c r="G31" s="10">
        <f aca="true" t="shared" si="2" ref="G31:G41">SUM(D31:F31)</f>
        <v>563</v>
      </c>
      <c r="H31" s="11">
        <f aca="true" t="shared" si="3" ref="H31:H40">AVERAGE(D31:F31)</f>
        <v>187.66666666666666</v>
      </c>
    </row>
    <row r="32" spans="1:8" ht="15">
      <c r="A32" s="6">
        <v>2</v>
      </c>
      <c r="B32" s="7" t="s">
        <v>89</v>
      </c>
      <c r="C32" s="8">
        <v>14</v>
      </c>
      <c r="D32" s="9">
        <v>122</v>
      </c>
      <c r="E32" s="9">
        <v>189</v>
      </c>
      <c r="F32" s="9">
        <v>204</v>
      </c>
      <c r="G32" s="10">
        <f t="shared" si="2"/>
        <v>515</v>
      </c>
      <c r="H32" s="11">
        <f t="shared" si="3"/>
        <v>171.66666666666666</v>
      </c>
    </row>
    <row r="33" spans="1:8" ht="15">
      <c r="A33" s="6">
        <v>3</v>
      </c>
      <c r="B33" s="7" t="s">
        <v>98</v>
      </c>
      <c r="C33" s="8">
        <v>18</v>
      </c>
      <c r="D33" s="9">
        <v>201</v>
      </c>
      <c r="E33" s="9">
        <v>153</v>
      </c>
      <c r="F33" s="9">
        <v>151</v>
      </c>
      <c r="G33" s="10">
        <f t="shared" si="2"/>
        <v>505</v>
      </c>
      <c r="H33" s="11">
        <f t="shared" si="3"/>
        <v>168.33333333333334</v>
      </c>
    </row>
    <row r="34" spans="1:8" ht="15">
      <c r="A34" s="6">
        <v>4</v>
      </c>
      <c r="B34" s="7" t="s">
        <v>163</v>
      </c>
      <c r="C34" s="8">
        <v>20</v>
      </c>
      <c r="D34" s="9">
        <v>152</v>
      </c>
      <c r="E34" s="9">
        <v>175</v>
      </c>
      <c r="F34" s="9">
        <v>156</v>
      </c>
      <c r="G34" s="10">
        <f t="shared" si="2"/>
        <v>483</v>
      </c>
      <c r="H34" s="11">
        <f t="shared" si="3"/>
        <v>161</v>
      </c>
    </row>
    <row r="35" spans="1:8" ht="15">
      <c r="A35" s="6">
        <v>5</v>
      </c>
      <c r="B35" s="7" t="s">
        <v>99</v>
      </c>
      <c r="C35" s="8">
        <v>18</v>
      </c>
      <c r="D35" s="9">
        <v>142</v>
      </c>
      <c r="E35" s="9">
        <v>153</v>
      </c>
      <c r="F35" s="9">
        <v>170</v>
      </c>
      <c r="G35" s="10">
        <f t="shared" si="2"/>
        <v>465</v>
      </c>
      <c r="H35" s="11">
        <f t="shared" si="3"/>
        <v>155</v>
      </c>
    </row>
    <row r="36" spans="1:8" ht="15">
      <c r="A36" s="6">
        <v>6</v>
      </c>
      <c r="B36" s="7" t="s">
        <v>64</v>
      </c>
      <c r="C36" s="8">
        <v>1</v>
      </c>
      <c r="D36" s="9">
        <v>175</v>
      </c>
      <c r="E36" s="9">
        <v>161</v>
      </c>
      <c r="F36" s="9">
        <v>125</v>
      </c>
      <c r="G36" s="10">
        <f t="shared" si="2"/>
        <v>461</v>
      </c>
      <c r="H36" s="11">
        <f t="shared" si="3"/>
        <v>153.66666666666666</v>
      </c>
    </row>
    <row r="37" spans="1:8" ht="15">
      <c r="A37" s="6">
        <v>7</v>
      </c>
      <c r="B37" s="7" t="s">
        <v>77</v>
      </c>
      <c r="C37" s="8">
        <v>9</v>
      </c>
      <c r="D37" s="9">
        <v>178</v>
      </c>
      <c r="E37" s="9">
        <v>150</v>
      </c>
      <c r="F37" s="9">
        <v>122</v>
      </c>
      <c r="G37" s="10">
        <f t="shared" si="2"/>
        <v>450</v>
      </c>
      <c r="H37" s="11">
        <f t="shared" si="3"/>
        <v>150</v>
      </c>
    </row>
    <row r="38" spans="1:8" ht="15">
      <c r="A38" s="6">
        <v>8</v>
      </c>
      <c r="B38" s="7" t="s">
        <v>73</v>
      </c>
      <c r="C38" s="8">
        <v>7</v>
      </c>
      <c r="D38" s="9">
        <v>145</v>
      </c>
      <c r="E38" s="9">
        <v>132</v>
      </c>
      <c r="F38" s="9">
        <v>153</v>
      </c>
      <c r="G38" s="10">
        <f t="shared" si="2"/>
        <v>430</v>
      </c>
      <c r="H38" s="11">
        <f t="shared" si="3"/>
        <v>143.33333333333334</v>
      </c>
    </row>
    <row r="39" spans="1:8" ht="15">
      <c r="A39" s="6">
        <v>9</v>
      </c>
      <c r="B39" s="7" t="s">
        <v>151</v>
      </c>
      <c r="C39" s="8">
        <v>7</v>
      </c>
      <c r="D39" s="9">
        <v>157</v>
      </c>
      <c r="E39" s="9">
        <v>132</v>
      </c>
      <c r="F39" s="9">
        <v>130</v>
      </c>
      <c r="G39" s="10">
        <f t="shared" si="2"/>
        <v>419</v>
      </c>
      <c r="H39" s="11">
        <f t="shared" si="3"/>
        <v>139.66666666666666</v>
      </c>
    </row>
    <row r="40" spans="1:8" ht="15">
      <c r="A40" s="6">
        <v>10</v>
      </c>
      <c r="B40" s="7" t="s">
        <v>86</v>
      </c>
      <c r="C40" s="8">
        <v>13</v>
      </c>
      <c r="D40" s="9">
        <v>153</v>
      </c>
      <c r="E40" s="9">
        <v>115</v>
      </c>
      <c r="F40" s="9">
        <v>145</v>
      </c>
      <c r="G40" s="10">
        <f t="shared" si="2"/>
        <v>413</v>
      </c>
      <c r="H40" s="11">
        <f t="shared" si="3"/>
        <v>137.66666666666666</v>
      </c>
    </row>
    <row r="41" spans="1:8" ht="15">
      <c r="A41" s="6">
        <v>11</v>
      </c>
      <c r="B41" s="7" t="s">
        <v>83</v>
      </c>
      <c r="C41" s="8">
        <v>11</v>
      </c>
      <c r="D41" s="9">
        <v>104</v>
      </c>
      <c r="E41" s="9">
        <v>122</v>
      </c>
      <c r="F41" s="9">
        <v>128</v>
      </c>
      <c r="G41" s="10">
        <f t="shared" si="2"/>
        <v>354</v>
      </c>
      <c r="H41" s="11">
        <f>AVERAGE(D41:F41)</f>
        <v>118</v>
      </c>
    </row>
    <row r="43" spans="1:8" ht="15">
      <c r="A43" s="73" t="s">
        <v>49</v>
      </c>
      <c r="B43" s="68"/>
      <c r="D43" s="74"/>
      <c r="E43" s="68"/>
      <c r="F43" s="68"/>
      <c r="G43" s="75"/>
      <c r="H43" s="75"/>
    </row>
    <row r="44" ht="15.75" thickBot="1"/>
    <row r="45" spans="1:8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9</v>
      </c>
      <c r="H45" s="5" t="s">
        <v>10</v>
      </c>
    </row>
    <row r="46" spans="1:8" ht="15">
      <c r="A46" s="6">
        <v>1</v>
      </c>
      <c r="B46" s="7" t="s">
        <v>154</v>
      </c>
      <c r="C46" s="52">
        <v>21</v>
      </c>
      <c r="D46" s="9">
        <v>160</v>
      </c>
      <c r="E46" s="9">
        <v>190</v>
      </c>
      <c r="F46" s="9">
        <v>161</v>
      </c>
      <c r="G46" s="10">
        <f aca="true" t="shared" si="4" ref="G46:G51">SUM(D46:F46)</f>
        <v>511</v>
      </c>
      <c r="H46" s="11">
        <f aca="true" t="shared" si="5" ref="H46:H51">AVERAGE(D46:F46)</f>
        <v>170.33333333333334</v>
      </c>
    </row>
    <row r="47" spans="1:8" ht="15">
      <c r="A47" s="6">
        <v>2</v>
      </c>
      <c r="B47" s="7" t="s">
        <v>123</v>
      </c>
      <c r="C47" s="52">
        <v>9</v>
      </c>
      <c r="D47" s="9">
        <v>145</v>
      </c>
      <c r="E47" s="9">
        <v>190</v>
      </c>
      <c r="F47" s="9">
        <v>175</v>
      </c>
      <c r="G47" s="10">
        <f t="shared" si="4"/>
        <v>510</v>
      </c>
      <c r="H47" s="11">
        <f t="shared" si="5"/>
        <v>170</v>
      </c>
    </row>
    <row r="48" spans="1:8" ht="15">
      <c r="A48" s="6">
        <v>3</v>
      </c>
      <c r="B48" s="7" t="s">
        <v>134</v>
      </c>
      <c r="C48" s="52">
        <v>21</v>
      </c>
      <c r="D48" s="9">
        <v>181</v>
      </c>
      <c r="E48" s="9">
        <v>185</v>
      </c>
      <c r="F48" s="9">
        <v>137</v>
      </c>
      <c r="G48" s="10">
        <f t="shared" si="4"/>
        <v>503</v>
      </c>
      <c r="H48" s="11">
        <f t="shared" si="5"/>
        <v>167.66666666666666</v>
      </c>
    </row>
    <row r="49" spans="1:8" ht="15">
      <c r="A49" s="6">
        <v>4</v>
      </c>
      <c r="B49" s="7" t="s">
        <v>119</v>
      </c>
      <c r="C49" s="52">
        <v>4</v>
      </c>
      <c r="D49" s="9">
        <v>138</v>
      </c>
      <c r="E49" s="9">
        <v>178</v>
      </c>
      <c r="F49" s="9">
        <v>160</v>
      </c>
      <c r="G49" s="10">
        <f t="shared" si="4"/>
        <v>476</v>
      </c>
      <c r="H49" s="11">
        <f t="shared" si="5"/>
        <v>158.66666666666666</v>
      </c>
    </row>
    <row r="50" spans="1:8" ht="15">
      <c r="A50" s="6">
        <v>5</v>
      </c>
      <c r="B50" s="7" t="s">
        <v>117</v>
      </c>
      <c r="C50" s="52">
        <v>3</v>
      </c>
      <c r="D50" s="9">
        <v>158</v>
      </c>
      <c r="E50" s="9">
        <v>135</v>
      </c>
      <c r="F50" s="9">
        <v>141</v>
      </c>
      <c r="G50" s="10">
        <f t="shared" si="4"/>
        <v>434</v>
      </c>
      <c r="H50" s="11">
        <f t="shared" si="5"/>
        <v>144.66666666666666</v>
      </c>
    </row>
    <row r="51" spans="1:8" ht="15">
      <c r="A51" s="6">
        <v>6</v>
      </c>
      <c r="B51" s="7" t="s">
        <v>129</v>
      </c>
      <c r="C51" s="52">
        <v>17</v>
      </c>
      <c r="D51" s="9">
        <v>110</v>
      </c>
      <c r="E51" s="9">
        <v>135</v>
      </c>
      <c r="F51" s="9">
        <v>165</v>
      </c>
      <c r="G51" s="10">
        <f t="shared" si="4"/>
        <v>410</v>
      </c>
      <c r="H51" s="11">
        <f t="shared" si="5"/>
        <v>136.66666666666666</v>
      </c>
    </row>
    <row r="53" spans="1:8" ht="15">
      <c r="A53" s="73" t="s">
        <v>50</v>
      </c>
      <c r="B53" s="68"/>
      <c r="D53" s="74"/>
      <c r="E53" s="68"/>
      <c r="F53" s="68"/>
      <c r="G53" s="75"/>
      <c r="H53" s="75"/>
    </row>
    <row r="54" ht="15.75" thickBot="1"/>
    <row r="55" spans="1:8" ht="15.75">
      <c r="A55" s="4" t="s">
        <v>0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5" t="s">
        <v>9</v>
      </c>
      <c r="H55" s="5" t="s">
        <v>10</v>
      </c>
    </row>
    <row r="56" spans="1:8" ht="15">
      <c r="A56" s="6">
        <v>1</v>
      </c>
      <c r="B56" s="7" t="s">
        <v>111</v>
      </c>
      <c r="C56" s="64">
        <v>23</v>
      </c>
      <c r="D56" s="9">
        <v>229</v>
      </c>
      <c r="E56" s="9">
        <v>224</v>
      </c>
      <c r="F56" s="9">
        <v>229</v>
      </c>
      <c r="G56" s="10">
        <f>SUM(D56:F56)</f>
        <v>682</v>
      </c>
      <c r="H56" s="11">
        <f>AVERAGE(D56:F56)</f>
        <v>227.33333333333334</v>
      </c>
    </row>
    <row r="57" spans="1:8" ht="15">
      <c r="A57" s="6">
        <v>2</v>
      </c>
      <c r="B57" s="7" t="s">
        <v>152</v>
      </c>
      <c r="C57" s="64">
        <v>23</v>
      </c>
      <c r="D57" s="9">
        <v>157</v>
      </c>
      <c r="E57" s="9">
        <v>186</v>
      </c>
      <c r="F57" s="9">
        <v>198</v>
      </c>
      <c r="G57" s="10">
        <f>SUM(D57:F57)</f>
        <v>541</v>
      </c>
      <c r="H57" s="11">
        <f>AVERAGE(D57:F57)</f>
        <v>180.33333333333334</v>
      </c>
    </row>
    <row r="58" spans="1:8" ht="15">
      <c r="A58" s="6">
        <v>3</v>
      </c>
      <c r="B58" s="7" t="s">
        <v>109</v>
      </c>
      <c r="C58" s="64">
        <v>22</v>
      </c>
      <c r="D58" s="9">
        <v>171</v>
      </c>
      <c r="E58" s="9">
        <v>188</v>
      </c>
      <c r="F58" s="9">
        <v>150</v>
      </c>
      <c r="G58" s="10">
        <f>SUM(D58:F58)</f>
        <v>509</v>
      </c>
      <c r="H58" s="11">
        <f>AVERAGE(D58:F58)</f>
        <v>169.66666666666666</v>
      </c>
    </row>
    <row r="59" spans="1:8" ht="15">
      <c r="A59" s="6">
        <v>4</v>
      </c>
      <c r="B59" s="7" t="s">
        <v>124</v>
      </c>
      <c r="C59" s="64">
        <v>12</v>
      </c>
      <c r="D59" s="9">
        <v>130</v>
      </c>
      <c r="E59" s="9">
        <v>147</v>
      </c>
      <c r="F59" s="9">
        <v>155</v>
      </c>
      <c r="G59" s="10">
        <f>SUM(D59:F59)</f>
        <v>432</v>
      </c>
      <c r="H59" s="11">
        <f>AVERAGE(D59:F59)</f>
        <v>144</v>
      </c>
    </row>
  </sheetData>
  <sheetProtection/>
  <mergeCells count="12">
    <mergeCell ref="A1:B1"/>
    <mergeCell ref="D1:F1"/>
    <mergeCell ref="G1:H1"/>
    <mergeCell ref="A28:B28"/>
    <mergeCell ref="D28:F28"/>
    <mergeCell ref="G28:H28"/>
    <mergeCell ref="A43:B43"/>
    <mergeCell ref="D43:F43"/>
    <mergeCell ref="G43:H43"/>
    <mergeCell ref="A53:B53"/>
    <mergeCell ref="D53:F53"/>
    <mergeCell ref="G53:H5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E7" sqref="E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47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145</v>
      </c>
      <c r="C4" s="64">
        <v>9</v>
      </c>
      <c r="D4" s="9">
        <v>178</v>
      </c>
      <c r="E4" s="9">
        <v>215</v>
      </c>
      <c r="F4" s="9">
        <v>203</v>
      </c>
      <c r="G4" s="10">
        <f aca="true" t="shared" si="0" ref="G4:G10">SUM(D4:F4)</f>
        <v>596</v>
      </c>
      <c r="H4" s="11">
        <f aca="true" t="shared" si="1" ref="H4:H10">AVERAGE(D4:F4)</f>
        <v>198.66666666666666</v>
      </c>
    </row>
    <row r="5" spans="1:8" ht="15">
      <c r="A5" s="6">
        <v>2</v>
      </c>
      <c r="B5" s="7" t="s">
        <v>67</v>
      </c>
      <c r="C5" s="64">
        <v>2</v>
      </c>
      <c r="D5" s="9">
        <v>149</v>
      </c>
      <c r="E5" s="9">
        <v>176</v>
      </c>
      <c r="F5" s="9">
        <v>199</v>
      </c>
      <c r="G5" s="10">
        <f t="shared" si="0"/>
        <v>524</v>
      </c>
      <c r="H5" s="11">
        <f t="shared" si="1"/>
        <v>174.66666666666666</v>
      </c>
    </row>
    <row r="6" spans="1:8" ht="15">
      <c r="A6" s="6">
        <v>3</v>
      </c>
      <c r="B6" s="7" t="s">
        <v>155</v>
      </c>
      <c r="C6" s="64">
        <v>24</v>
      </c>
      <c r="D6" s="9">
        <v>136</v>
      </c>
      <c r="E6" s="9">
        <v>154</v>
      </c>
      <c r="F6" s="9">
        <v>174</v>
      </c>
      <c r="G6" s="10">
        <f t="shared" si="0"/>
        <v>464</v>
      </c>
      <c r="H6" s="11">
        <f t="shared" si="1"/>
        <v>154.66666666666666</v>
      </c>
    </row>
    <row r="7" spans="1:8" ht="15">
      <c r="A7" s="6">
        <v>4</v>
      </c>
      <c r="B7" s="7" t="s">
        <v>136</v>
      </c>
      <c r="C7" s="64">
        <v>24</v>
      </c>
      <c r="D7" s="9">
        <v>156</v>
      </c>
      <c r="E7" s="9">
        <v>136</v>
      </c>
      <c r="F7" s="9">
        <v>162</v>
      </c>
      <c r="G7" s="10">
        <f t="shared" si="0"/>
        <v>454</v>
      </c>
      <c r="H7" s="11">
        <f t="shared" si="1"/>
        <v>151.33333333333334</v>
      </c>
    </row>
    <row r="8" spans="1:8" ht="15">
      <c r="A8" s="6">
        <v>5</v>
      </c>
      <c r="B8" s="7" t="s">
        <v>144</v>
      </c>
      <c r="C8" s="64">
        <v>8</v>
      </c>
      <c r="D8" s="9">
        <v>105</v>
      </c>
      <c r="E8" s="9">
        <v>204</v>
      </c>
      <c r="F8" s="9">
        <v>135</v>
      </c>
      <c r="G8" s="10">
        <f t="shared" si="0"/>
        <v>444</v>
      </c>
      <c r="H8" s="11">
        <f t="shared" si="1"/>
        <v>148</v>
      </c>
    </row>
    <row r="9" spans="1:8" ht="15">
      <c r="A9" s="6">
        <v>6</v>
      </c>
      <c r="B9" s="7" t="s">
        <v>162</v>
      </c>
      <c r="C9" s="64">
        <v>10</v>
      </c>
      <c r="D9" s="9">
        <v>135</v>
      </c>
      <c r="E9" s="9">
        <v>144</v>
      </c>
      <c r="F9" s="9">
        <v>125</v>
      </c>
      <c r="G9" s="10">
        <f t="shared" si="0"/>
        <v>404</v>
      </c>
      <c r="H9" s="11">
        <f t="shared" si="1"/>
        <v>134.66666666666666</v>
      </c>
    </row>
    <row r="10" spans="1:8" ht="15">
      <c r="A10" s="6">
        <v>7</v>
      </c>
      <c r="B10" s="7" t="s">
        <v>147</v>
      </c>
      <c r="C10" s="64">
        <v>11</v>
      </c>
      <c r="D10" s="9">
        <v>135</v>
      </c>
      <c r="E10" s="9">
        <v>154</v>
      </c>
      <c r="F10" s="9">
        <v>103</v>
      </c>
      <c r="G10" s="10">
        <f t="shared" si="0"/>
        <v>392</v>
      </c>
      <c r="H10" s="11">
        <f t="shared" si="1"/>
        <v>130.66666666666666</v>
      </c>
    </row>
    <row r="12" spans="1:8" ht="15">
      <c r="A12" s="73" t="s">
        <v>48</v>
      </c>
      <c r="B12" s="68"/>
      <c r="D12" s="74"/>
      <c r="E12" s="68"/>
      <c r="F12" s="68"/>
      <c r="G12" s="75"/>
      <c r="H12" s="75"/>
    </row>
    <row r="13" ht="15.75" thickBot="1"/>
    <row r="14" spans="1:8" ht="15.7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9</v>
      </c>
      <c r="H14" s="5" t="s">
        <v>10</v>
      </c>
    </row>
    <row r="15" spans="1:8" ht="15">
      <c r="A15" s="6">
        <v>1</v>
      </c>
      <c r="B15" s="7" t="s">
        <v>77</v>
      </c>
      <c r="C15" s="8">
        <v>9</v>
      </c>
      <c r="D15" s="9">
        <v>199</v>
      </c>
      <c r="E15" s="9">
        <v>167</v>
      </c>
      <c r="F15" s="9">
        <v>178</v>
      </c>
      <c r="G15" s="10">
        <f aca="true" t="shared" si="2" ref="G15:G20">SUM(D15:F15)</f>
        <v>544</v>
      </c>
      <c r="H15" s="11">
        <f aca="true" t="shared" si="3" ref="H15:H20">AVERAGE(D15:F15)</f>
        <v>181.33333333333334</v>
      </c>
    </row>
    <row r="16" spans="1:8" ht="15">
      <c r="A16" s="6">
        <v>2</v>
      </c>
      <c r="B16" s="7" t="s">
        <v>163</v>
      </c>
      <c r="C16" s="8">
        <v>20</v>
      </c>
      <c r="D16" s="9">
        <v>203</v>
      </c>
      <c r="E16" s="9">
        <v>147</v>
      </c>
      <c r="F16" s="9">
        <v>170</v>
      </c>
      <c r="G16" s="10">
        <f t="shared" si="2"/>
        <v>520</v>
      </c>
      <c r="H16" s="11">
        <f t="shared" si="3"/>
        <v>173.33333333333334</v>
      </c>
    </row>
    <row r="17" spans="1:8" ht="15">
      <c r="A17" s="6">
        <v>3</v>
      </c>
      <c r="B17" s="7" t="s">
        <v>151</v>
      </c>
      <c r="C17" s="8">
        <v>7</v>
      </c>
      <c r="D17" s="9">
        <v>150</v>
      </c>
      <c r="E17" s="9">
        <v>128</v>
      </c>
      <c r="F17" s="9">
        <v>137</v>
      </c>
      <c r="G17" s="10">
        <f t="shared" si="2"/>
        <v>415</v>
      </c>
      <c r="H17" s="11">
        <f t="shared" si="3"/>
        <v>138.33333333333334</v>
      </c>
    </row>
    <row r="18" spans="1:8" ht="15">
      <c r="A18" s="6">
        <v>4</v>
      </c>
      <c r="B18" s="7" t="s">
        <v>64</v>
      </c>
      <c r="C18" s="8">
        <v>1</v>
      </c>
      <c r="D18" s="9">
        <v>124</v>
      </c>
      <c r="E18" s="9">
        <v>147</v>
      </c>
      <c r="F18" s="9">
        <v>115</v>
      </c>
      <c r="G18" s="10">
        <f t="shared" si="2"/>
        <v>386</v>
      </c>
      <c r="H18" s="11">
        <f t="shared" si="3"/>
        <v>128.66666666666666</v>
      </c>
    </row>
    <row r="19" spans="1:8" ht="15">
      <c r="A19" s="6">
        <v>5</v>
      </c>
      <c r="B19" s="7" t="s">
        <v>83</v>
      </c>
      <c r="C19" s="8">
        <v>11</v>
      </c>
      <c r="D19" s="9">
        <v>123</v>
      </c>
      <c r="E19" s="9">
        <v>108</v>
      </c>
      <c r="F19" s="9">
        <v>151</v>
      </c>
      <c r="G19" s="10">
        <f t="shared" si="2"/>
        <v>382</v>
      </c>
      <c r="H19" s="11">
        <f t="shared" si="3"/>
        <v>127.33333333333333</v>
      </c>
    </row>
    <row r="20" spans="1:8" ht="15">
      <c r="A20" s="6">
        <v>6</v>
      </c>
      <c r="B20" s="7" t="s">
        <v>86</v>
      </c>
      <c r="C20" s="8">
        <v>13</v>
      </c>
      <c r="D20" s="9">
        <v>124</v>
      </c>
      <c r="E20" s="9">
        <v>115</v>
      </c>
      <c r="F20" s="9">
        <v>134</v>
      </c>
      <c r="G20" s="10">
        <f t="shared" si="2"/>
        <v>373</v>
      </c>
      <c r="H20" s="11">
        <f t="shared" si="3"/>
        <v>124.33333333333333</v>
      </c>
    </row>
    <row r="22" spans="1:8" ht="15">
      <c r="A22" s="73" t="s">
        <v>49</v>
      </c>
      <c r="B22" s="68"/>
      <c r="D22" s="74"/>
      <c r="E22" s="68"/>
      <c r="F22" s="68"/>
      <c r="G22" s="75"/>
      <c r="H22" s="75"/>
    </row>
    <row r="23" ht="15.75" thickBot="1"/>
    <row r="24" spans="1:8" ht="15.75">
      <c r="A24" s="4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9</v>
      </c>
      <c r="H24" s="5" t="s">
        <v>10</v>
      </c>
    </row>
    <row r="25" spans="1:8" ht="15">
      <c r="A25" s="6">
        <v>1</v>
      </c>
      <c r="B25" s="7" t="s">
        <v>117</v>
      </c>
      <c r="C25" s="52">
        <v>3</v>
      </c>
      <c r="D25" s="9">
        <v>175</v>
      </c>
      <c r="E25" s="9">
        <v>237</v>
      </c>
      <c r="F25" s="9">
        <v>149</v>
      </c>
      <c r="G25" s="10">
        <f>SUM(D25:F25)</f>
        <v>561</v>
      </c>
      <c r="H25" s="11">
        <f>AVERAGE(D25:F25)</f>
        <v>187</v>
      </c>
    </row>
    <row r="26" spans="1:8" ht="15">
      <c r="A26" s="6">
        <v>2</v>
      </c>
      <c r="B26" s="7" t="s">
        <v>119</v>
      </c>
      <c r="C26" s="52">
        <v>4</v>
      </c>
      <c r="D26" s="9">
        <v>155</v>
      </c>
      <c r="E26" s="9">
        <v>205</v>
      </c>
      <c r="F26" s="9">
        <v>161</v>
      </c>
      <c r="G26" s="10">
        <f>SUM(D26:F26)</f>
        <v>521</v>
      </c>
      <c r="H26" s="11">
        <f>AVERAGE(D26:F26)</f>
        <v>173.66666666666666</v>
      </c>
    </row>
    <row r="27" spans="1:8" ht="15">
      <c r="A27" s="6">
        <v>3</v>
      </c>
      <c r="B27" s="7" t="s">
        <v>123</v>
      </c>
      <c r="C27" s="52">
        <v>9</v>
      </c>
      <c r="D27" s="9">
        <v>151</v>
      </c>
      <c r="E27" s="9">
        <v>155</v>
      </c>
      <c r="F27" s="9">
        <v>178</v>
      </c>
      <c r="G27" s="10">
        <f>SUM(D27:F27)</f>
        <v>484</v>
      </c>
      <c r="H27" s="11">
        <f>AVERAGE(D27:F27)</f>
        <v>161.33333333333334</v>
      </c>
    </row>
    <row r="28" spans="1:8" ht="15">
      <c r="A28" s="6">
        <v>4</v>
      </c>
      <c r="B28" s="7" t="s">
        <v>134</v>
      </c>
      <c r="C28" s="52">
        <v>21</v>
      </c>
      <c r="D28" s="9">
        <v>148</v>
      </c>
      <c r="E28" s="9">
        <v>170</v>
      </c>
      <c r="F28" s="9">
        <v>165</v>
      </c>
      <c r="G28" s="10">
        <f>SUM(D28:F28)</f>
        <v>483</v>
      </c>
      <c r="H28" s="11">
        <f>AVERAGE(D28:F28)</f>
        <v>161</v>
      </c>
    </row>
    <row r="29" spans="1:8" ht="15">
      <c r="A29" s="6">
        <v>5</v>
      </c>
      <c r="B29" s="7" t="s">
        <v>129</v>
      </c>
      <c r="C29" s="52">
        <v>17</v>
      </c>
      <c r="D29" s="9">
        <v>116</v>
      </c>
      <c r="E29" s="9">
        <v>157</v>
      </c>
      <c r="F29" s="9">
        <v>159</v>
      </c>
      <c r="G29" s="10">
        <f>SUM(D29:F29)</f>
        <v>432</v>
      </c>
      <c r="H29" s="11">
        <f>AVERAGE(D29:F29)</f>
        <v>144</v>
      </c>
    </row>
    <row r="30" ht="15">
      <c r="A30" s="2"/>
    </row>
  </sheetData>
  <sheetProtection/>
  <mergeCells count="6">
    <mergeCell ref="A12:B12"/>
    <mergeCell ref="D12:F12"/>
    <mergeCell ref="G12:H12"/>
    <mergeCell ref="A22:B22"/>
    <mergeCell ref="D22:F22"/>
    <mergeCell ref="G22:H2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"/>
  <sheetViews>
    <sheetView showZeros="0" zoomScalePageLayoutView="0" workbookViewId="0" topLeftCell="A1">
      <selection activeCell="H5" sqref="H5:H1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8515625" style="2" bestFit="1" customWidth="1"/>
    <col min="10" max="16384" width="9.140625" style="2" customWidth="1"/>
  </cols>
  <sheetData>
    <row r="2" spans="1:9" s="3" customFormat="1" ht="15.75">
      <c r="A2" s="73" t="s">
        <v>51</v>
      </c>
      <c r="B2" s="68"/>
      <c r="C2" s="2"/>
      <c r="D2" s="74"/>
      <c r="E2" s="74"/>
      <c r="F2" s="68"/>
      <c r="G2" s="68"/>
      <c r="H2" s="75"/>
      <c r="I2" s="75"/>
    </row>
    <row r="3" ht="15.75" thickBot="1"/>
    <row r="4" spans="1:10" ht="15.75">
      <c r="A4" s="4" t="s">
        <v>0</v>
      </c>
      <c r="B4" s="5" t="s">
        <v>1</v>
      </c>
      <c r="C4" s="5" t="s">
        <v>2</v>
      </c>
      <c r="D4" s="5" t="s">
        <v>52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  <c r="J4" s="2" t="s">
        <v>198</v>
      </c>
    </row>
    <row r="5" spans="1:9" ht="15">
      <c r="A5" s="6">
        <v>1</v>
      </c>
      <c r="B5" s="7" t="s">
        <v>96</v>
      </c>
      <c r="C5" s="8" t="s">
        <v>188</v>
      </c>
      <c r="D5" s="9">
        <v>1164</v>
      </c>
      <c r="E5" s="9">
        <v>214</v>
      </c>
      <c r="F5" s="9">
        <v>182</v>
      </c>
      <c r="G5" s="9">
        <v>236</v>
      </c>
      <c r="H5" s="10">
        <f aca="true" t="shared" si="0" ref="H5:H18">SUM(D5:G5)</f>
        <v>1796</v>
      </c>
      <c r="I5" s="11">
        <f>H5/9</f>
        <v>199.55555555555554</v>
      </c>
    </row>
    <row r="6" spans="1:9" ht="15">
      <c r="A6" s="6">
        <v>2</v>
      </c>
      <c r="B6" s="7" t="s">
        <v>65</v>
      </c>
      <c r="C6" s="8" t="s">
        <v>186</v>
      </c>
      <c r="D6" s="9">
        <v>1139</v>
      </c>
      <c r="E6" s="9">
        <v>224</v>
      </c>
      <c r="F6" s="9">
        <v>215</v>
      </c>
      <c r="G6" s="9">
        <v>211</v>
      </c>
      <c r="H6" s="10">
        <f t="shared" si="0"/>
        <v>1789</v>
      </c>
      <c r="I6" s="11">
        <f aca="true" t="shared" si="1" ref="I6:I18">H6/9</f>
        <v>198.77777777777777</v>
      </c>
    </row>
    <row r="7" spans="1:9" ht="15">
      <c r="A7" s="6">
        <v>3</v>
      </c>
      <c r="B7" s="7" t="s">
        <v>111</v>
      </c>
      <c r="C7" s="8" t="s">
        <v>192</v>
      </c>
      <c r="D7" s="9">
        <v>1219</v>
      </c>
      <c r="E7" s="9">
        <v>198</v>
      </c>
      <c r="F7" s="9">
        <v>192</v>
      </c>
      <c r="G7" s="9">
        <v>179</v>
      </c>
      <c r="H7" s="10">
        <f t="shared" si="0"/>
        <v>1788</v>
      </c>
      <c r="I7" s="11">
        <f t="shared" si="1"/>
        <v>198.66666666666666</v>
      </c>
    </row>
    <row r="8" spans="1:9" ht="15">
      <c r="A8" s="6">
        <v>4</v>
      </c>
      <c r="B8" s="7" t="s">
        <v>106</v>
      </c>
      <c r="C8" s="8" t="s">
        <v>183</v>
      </c>
      <c r="D8" s="9">
        <v>1121</v>
      </c>
      <c r="E8" s="9">
        <v>223</v>
      </c>
      <c r="F8" s="9">
        <v>224</v>
      </c>
      <c r="G8" s="9">
        <v>205</v>
      </c>
      <c r="H8" s="10">
        <f t="shared" si="0"/>
        <v>1773</v>
      </c>
      <c r="I8" s="11">
        <f t="shared" si="1"/>
        <v>197</v>
      </c>
    </row>
    <row r="9" spans="1:10" ht="15">
      <c r="A9" s="6">
        <v>5</v>
      </c>
      <c r="B9" s="7" t="s">
        <v>88</v>
      </c>
      <c r="C9" s="8" t="s">
        <v>189</v>
      </c>
      <c r="D9" s="9">
        <v>1174</v>
      </c>
      <c r="E9" s="9">
        <v>205</v>
      </c>
      <c r="F9" s="9">
        <v>205</v>
      </c>
      <c r="G9" s="9">
        <v>173</v>
      </c>
      <c r="H9" s="10">
        <f t="shared" si="0"/>
        <v>1757</v>
      </c>
      <c r="I9" s="11">
        <f t="shared" si="1"/>
        <v>195.22222222222223</v>
      </c>
      <c r="J9" s="1">
        <v>25</v>
      </c>
    </row>
    <row r="10" spans="1:10" ht="15">
      <c r="A10" s="6">
        <v>6</v>
      </c>
      <c r="B10" s="7" t="s">
        <v>107</v>
      </c>
      <c r="C10" s="8" t="s">
        <v>190</v>
      </c>
      <c r="D10" s="9">
        <v>1175</v>
      </c>
      <c r="E10" s="9">
        <v>194</v>
      </c>
      <c r="F10" s="9">
        <v>165</v>
      </c>
      <c r="G10" s="9">
        <v>217</v>
      </c>
      <c r="H10" s="10">
        <f t="shared" si="0"/>
        <v>1751</v>
      </c>
      <c r="I10" s="11">
        <f t="shared" si="1"/>
        <v>194.55555555555554</v>
      </c>
      <c r="J10" s="1">
        <v>23</v>
      </c>
    </row>
    <row r="11" spans="1:10" ht="15">
      <c r="A11" s="6">
        <v>7</v>
      </c>
      <c r="B11" s="7" t="s">
        <v>97</v>
      </c>
      <c r="C11" s="8" t="s">
        <v>181</v>
      </c>
      <c r="D11" s="9">
        <v>1097</v>
      </c>
      <c r="E11" s="9">
        <v>267</v>
      </c>
      <c r="F11" s="9">
        <v>159</v>
      </c>
      <c r="G11" s="9">
        <v>222</v>
      </c>
      <c r="H11" s="10">
        <f t="shared" si="0"/>
        <v>1745</v>
      </c>
      <c r="I11" s="11">
        <f t="shared" si="1"/>
        <v>193.88888888888889</v>
      </c>
      <c r="J11" s="1">
        <v>21</v>
      </c>
    </row>
    <row r="12" spans="1:10" ht="15">
      <c r="A12" s="6">
        <v>8</v>
      </c>
      <c r="B12" s="7" t="s">
        <v>91</v>
      </c>
      <c r="C12" s="8" t="s">
        <v>185</v>
      </c>
      <c r="D12" s="9">
        <v>1130</v>
      </c>
      <c r="E12" s="9">
        <v>191</v>
      </c>
      <c r="F12" s="9">
        <v>199</v>
      </c>
      <c r="G12" s="9">
        <v>220</v>
      </c>
      <c r="H12" s="10">
        <f t="shared" si="0"/>
        <v>1740</v>
      </c>
      <c r="I12" s="11">
        <f t="shared" si="1"/>
        <v>193.33333333333334</v>
      </c>
      <c r="J12" s="1">
        <v>19</v>
      </c>
    </row>
    <row r="13" spans="1:10" ht="15">
      <c r="A13" s="6">
        <v>9</v>
      </c>
      <c r="B13" s="7" t="s">
        <v>93</v>
      </c>
      <c r="C13" s="8" t="s">
        <v>191</v>
      </c>
      <c r="D13" s="9">
        <v>1178</v>
      </c>
      <c r="E13" s="9">
        <v>216</v>
      </c>
      <c r="F13" s="9">
        <v>133</v>
      </c>
      <c r="G13" s="9">
        <v>212</v>
      </c>
      <c r="H13" s="10">
        <f t="shared" si="0"/>
        <v>1739</v>
      </c>
      <c r="I13" s="11">
        <f t="shared" si="1"/>
        <v>193.22222222222223</v>
      </c>
      <c r="J13" s="1">
        <v>17</v>
      </c>
    </row>
    <row r="14" spans="1:10" ht="15">
      <c r="A14" s="6">
        <v>10</v>
      </c>
      <c r="B14" s="7" t="s">
        <v>112</v>
      </c>
      <c r="C14" s="8" t="s">
        <v>187</v>
      </c>
      <c r="D14" s="9">
        <v>1160</v>
      </c>
      <c r="E14" s="9">
        <v>219</v>
      </c>
      <c r="F14" s="9">
        <v>181</v>
      </c>
      <c r="G14" s="9">
        <v>159</v>
      </c>
      <c r="H14" s="10">
        <f t="shared" si="0"/>
        <v>1719</v>
      </c>
      <c r="I14" s="11">
        <f t="shared" si="1"/>
        <v>191</v>
      </c>
      <c r="J14" s="1">
        <v>15</v>
      </c>
    </row>
    <row r="15" spans="1:10" ht="15">
      <c r="A15" s="6">
        <v>11</v>
      </c>
      <c r="B15" s="7" t="s">
        <v>81</v>
      </c>
      <c r="C15" s="8" t="s">
        <v>180</v>
      </c>
      <c r="D15" s="9">
        <v>1092</v>
      </c>
      <c r="E15" s="9">
        <v>208</v>
      </c>
      <c r="F15" s="9">
        <v>188</v>
      </c>
      <c r="G15" s="9">
        <v>208</v>
      </c>
      <c r="H15" s="10">
        <f t="shared" si="0"/>
        <v>1696</v>
      </c>
      <c r="I15" s="11">
        <f t="shared" si="1"/>
        <v>188.44444444444446</v>
      </c>
      <c r="J15" s="1">
        <v>14</v>
      </c>
    </row>
    <row r="16" spans="1:10" ht="15">
      <c r="A16" s="6">
        <v>12</v>
      </c>
      <c r="B16" s="7" t="s">
        <v>79</v>
      </c>
      <c r="C16" s="8" t="s">
        <v>182</v>
      </c>
      <c r="D16" s="9">
        <v>1107</v>
      </c>
      <c r="E16" s="9">
        <v>190</v>
      </c>
      <c r="F16" s="9">
        <v>184</v>
      </c>
      <c r="G16" s="9">
        <v>208</v>
      </c>
      <c r="H16" s="10">
        <f t="shared" si="0"/>
        <v>1689</v>
      </c>
      <c r="I16" s="11">
        <f t="shared" si="1"/>
        <v>187.66666666666666</v>
      </c>
      <c r="J16" s="1">
        <v>13</v>
      </c>
    </row>
    <row r="17" spans="1:10" ht="15">
      <c r="A17" s="6">
        <v>13</v>
      </c>
      <c r="B17" s="7" t="s">
        <v>92</v>
      </c>
      <c r="C17" s="8" t="s">
        <v>184</v>
      </c>
      <c r="D17" s="9">
        <v>1129</v>
      </c>
      <c r="E17" s="9">
        <v>167</v>
      </c>
      <c r="F17" s="9">
        <v>172</v>
      </c>
      <c r="G17" s="9">
        <v>194</v>
      </c>
      <c r="H17" s="10">
        <f t="shared" si="0"/>
        <v>1662</v>
      </c>
      <c r="I17" s="11">
        <f t="shared" si="1"/>
        <v>184.66666666666666</v>
      </c>
      <c r="J17" s="1">
        <v>12</v>
      </c>
    </row>
    <row r="18" spans="1:10" ht="15">
      <c r="A18" s="6">
        <v>14</v>
      </c>
      <c r="B18" s="7" t="s">
        <v>108</v>
      </c>
      <c r="C18" s="8" t="s">
        <v>179</v>
      </c>
      <c r="D18" s="9">
        <v>1086</v>
      </c>
      <c r="E18" s="9">
        <v>180</v>
      </c>
      <c r="F18" s="9">
        <v>137</v>
      </c>
      <c r="G18" s="9">
        <v>241</v>
      </c>
      <c r="H18" s="10">
        <f t="shared" si="0"/>
        <v>1644</v>
      </c>
      <c r="I18" s="11">
        <f t="shared" si="1"/>
        <v>182.66666666666666</v>
      </c>
      <c r="J18" s="1">
        <v>11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1"/>
  <sheetViews>
    <sheetView showZeros="0" zoomScalePageLayoutView="0" workbookViewId="0" topLeftCell="A1">
      <selection activeCell="H5" sqref="H5:H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3" t="s">
        <v>53</v>
      </c>
      <c r="B2" s="68"/>
      <c r="C2" s="2"/>
      <c r="D2" s="74"/>
      <c r="E2" s="74"/>
      <c r="F2" s="68"/>
      <c r="G2" s="68"/>
      <c r="H2" s="75"/>
      <c r="I2" s="75"/>
    </row>
    <row r="3" ht="15.75" thickBot="1"/>
    <row r="4" spans="1:10" ht="15.75">
      <c r="A4" s="4" t="s">
        <v>0</v>
      </c>
      <c r="B4" s="5" t="s">
        <v>1</v>
      </c>
      <c r="C4" s="5" t="s">
        <v>2</v>
      </c>
      <c r="D4" s="5" t="s">
        <v>52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  <c r="J4" s="2" t="s">
        <v>198</v>
      </c>
    </row>
    <row r="5" spans="1:9" ht="15">
      <c r="A5" s="6">
        <v>1</v>
      </c>
      <c r="B5" s="7" t="s">
        <v>121</v>
      </c>
      <c r="C5" s="54" t="s">
        <v>178</v>
      </c>
      <c r="D5" s="9">
        <v>1096</v>
      </c>
      <c r="E5" s="9">
        <v>242</v>
      </c>
      <c r="F5" s="9">
        <v>182</v>
      </c>
      <c r="G5" s="9">
        <v>174</v>
      </c>
      <c r="H5" s="10">
        <f aca="true" t="shared" si="0" ref="H5:H11">SUM(D5:G5)</f>
        <v>1694</v>
      </c>
      <c r="I5" s="11">
        <f>H5/9</f>
        <v>188.22222222222223</v>
      </c>
    </row>
    <row r="6" spans="1:9" ht="15">
      <c r="A6" s="6">
        <v>2</v>
      </c>
      <c r="B6" s="7" t="s">
        <v>131</v>
      </c>
      <c r="C6" s="54" t="s">
        <v>177</v>
      </c>
      <c r="D6" s="9">
        <v>1077</v>
      </c>
      <c r="E6" s="9">
        <v>182</v>
      </c>
      <c r="F6" s="9">
        <v>169</v>
      </c>
      <c r="G6" s="9">
        <v>225</v>
      </c>
      <c r="H6" s="10">
        <f t="shared" si="0"/>
        <v>1653</v>
      </c>
      <c r="I6" s="11">
        <f aca="true" t="shared" si="1" ref="I6:I11">H6/9</f>
        <v>183.66666666666666</v>
      </c>
    </row>
    <row r="7" spans="1:9" ht="15">
      <c r="A7" s="6">
        <v>3</v>
      </c>
      <c r="B7" s="7" t="s">
        <v>116</v>
      </c>
      <c r="C7" s="54" t="s">
        <v>176</v>
      </c>
      <c r="D7" s="9">
        <v>1074</v>
      </c>
      <c r="E7" s="9">
        <v>197</v>
      </c>
      <c r="F7" s="9">
        <v>191</v>
      </c>
      <c r="G7" s="9">
        <v>187</v>
      </c>
      <c r="H7" s="10">
        <f t="shared" si="0"/>
        <v>1649</v>
      </c>
      <c r="I7" s="11">
        <f t="shared" si="1"/>
        <v>183.22222222222223</v>
      </c>
    </row>
    <row r="8" spans="1:9" ht="15">
      <c r="A8" s="6">
        <v>4</v>
      </c>
      <c r="B8" s="7" t="s">
        <v>127</v>
      </c>
      <c r="C8" s="54" t="s">
        <v>175</v>
      </c>
      <c r="D8" s="9">
        <v>1064</v>
      </c>
      <c r="E8" s="9">
        <v>221</v>
      </c>
      <c r="F8" s="9">
        <v>168</v>
      </c>
      <c r="G8" s="9">
        <v>170</v>
      </c>
      <c r="H8" s="10">
        <f t="shared" si="0"/>
        <v>1623</v>
      </c>
      <c r="I8" s="11">
        <f t="shared" si="1"/>
        <v>180.33333333333334</v>
      </c>
    </row>
    <row r="9" spans="1:10" ht="15">
      <c r="A9" s="6">
        <v>5</v>
      </c>
      <c r="B9" s="7" t="s">
        <v>130</v>
      </c>
      <c r="C9" s="54" t="s">
        <v>174</v>
      </c>
      <c r="D9" s="9">
        <v>1058</v>
      </c>
      <c r="E9" s="9">
        <v>189</v>
      </c>
      <c r="F9" s="9">
        <v>166</v>
      </c>
      <c r="G9" s="9">
        <v>176</v>
      </c>
      <c r="H9" s="10">
        <f t="shared" si="0"/>
        <v>1589</v>
      </c>
      <c r="I9" s="11">
        <f t="shared" si="1"/>
        <v>176.55555555555554</v>
      </c>
      <c r="J9" s="1">
        <v>25</v>
      </c>
    </row>
    <row r="10" spans="1:10" ht="15">
      <c r="A10" s="6">
        <v>6</v>
      </c>
      <c r="B10" s="7" t="s">
        <v>137</v>
      </c>
      <c r="C10" s="54" t="s">
        <v>172</v>
      </c>
      <c r="D10" s="9">
        <v>1027</v>
      </c>
      <c r="E10" s="9">
        <v>183</v>
      </c>
      <c r="F10" s="9">
        <v>150</v>
      </c>
      <c r="G10" s="9">
        <v>167</v>
      </c>
      <c r="H10" s="10">
        <f t="shared" si="0"/>
        <v>1527</v>
      </c>
      <c r="I10" s="11">
        <f t="shared" si="1"/>
        <v>169.66666666666666</v>
      </c>
      <c r="J10" s="1">
        <v>20</v>
      </c>
    </row>
    <row r="11" spans="1:10" ht="15">
      <c r="A11" s="6">
        <v>7</v>
      </c>
      <c r="B11" s="7" t="s">
        <v>135</v>
      </c>
      <c r="C11" s="54" t="s">
        <v>173</v>
      </c>
      <c r="D11" s="9">
        <v>1041</v>
      </c>
      <c r="E11" s="9">
        <v>149</v>
      </c>
      <c r="F11" s="9">
        <v>188</v>
      </c>
      <c r="G11" s="9">
        <v>141</v>
      </c>
      <c r="H11" s="10">
        <f t="shared" si="0"/>
        <v>1519</v>
      </c>
      <c r="I11" s="11">
        <f t="shared" si="1"/>
        <v>168.77777777777777</v>
      </c>
      <c r="J11" s="1">
        <v>15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R4" sqref="R4:R8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76" t="s">
        <v>13</v>
      </c>
      <c r="B1" s="77"/>
      <c r="C1" s="14"/>
      <c r="D1" s="14"/>
      <c r="G1" s="78"/>
      <c r="H1" s="78"/>
      <c r="I1" s="78"/>
      <c r="J1" s="78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9"/>
      <c r="AC1" s="68"/>
      <c r="AD1" s="68"/>
      <c r="AE1" s="68"/>
    </row>
    <row r="2" ht="13.5" thickBot="1"/>
    <row r="3" spans="1:21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54</v>
      </c>
      <c r="G3" s="17" t="s">
        <v>3</v>
      </c>
      <c r="H3" s="17" t="s">
        <v>14</v>
      </c>
      <c r="I3" s="17" t="s">
        <v>15</v>
      </c>
      <c r="J3" s="17" t="s">
        <v>55</v>
      </c>
      <c r="K3" s="17" t="s">
        <v>4</v>
      </c>
      <c r="L3" s="17" t="s">
        <v>14</v>
      </c>
      <c r="M3" s="17" t="s">
        <v>16</v>
      </c>
      <c r="N3" s="17" t="s">
        <v>56</v>
      </c>
      <c r="O3" s="17" t="s">
        <v>5</v>
      </c>
      <c r="P3" s="17" t="s">
        <v>14</v>
      </c>
      <c r="Q3" s="17" t="s">
        <v>18</v>
      </c>
      <c r="R3" s="57" t="s">
        <v>57</v>
      </c>
      <c r="S3" s="17" t="s">
        <v>58</v>
      </c>
      <c r="T3" s="59" t="s">
        <v>10</v>
      </c>
      <c r="U3" s="18" t="s">
        <v>198</v>
      </c>
    </row>
    <row r="4" spans="1:20" ht="12.75">
      <c r="A4" s="19">
        <v>1</v>
      </c>
      <c r="B4" s="20" t="s">
        <v>161</v>
      </c>
      <c r="C4" s="20">
        <v>134</v>
      </c>
      <c r="D4" s="21">
        <v>59</v>
      </c>
      <c r="E4" s="28" t="s">
        <v>197</v>
      </c>
      <c r="F4" s="28">
        <v>1336</v>
      </c>
      <c r="G4" s="22">
        <v>186</v>
      </c>
      <c r="H4" s="23">
        <f>D4</f>
        <v>59</v>
      </c>
      <c r="I4" s="55">
        <f>SUM(G4:H4)</f>
        <v>245</v>
      </c>
      <c r="J4" s="24">
        <f>F4+I4</f>
        <v>1581</v>
      </c>
      <c r="K4" s="22">
        <v>161</v>
      </c>
      <c r="L4" s="23">
        <f>D4</f>
        <v>59</v>
      </c>
      <c r="M4" s="24">
        <f>SUM(K4:L4)</f>
        <v>220</v>
      </c>
      <c r="N4" s="27">
        <f>J4+M4</f>
        <v>1801</v>
      </c>
      <c r="O4" s="22">
        <v>177</v>
      </c>
      <c r="P4" s="23">
        <f>D4</f>
        <v>59</v>
      </c>
      <c r="Q4" s="24">
        <f>SUM(O4:P4)</f>
        <v>236</v>
      </c>
      <c r="R4" s="58">
        <f>N4+Q4</f>
        <v>2037</v>
      </c>
      <c r="S4" s="61">
        <f>R4-(P4*9)</f>
        <v>1506</v>
      </c>
      <c r="T4" s="60">
        <f>S4/9</f>
        <v>167.33333333333334</v>
      </c>
    </row>
    <row r="5" spans="1:20" ht="12.75">
      <c r="A5" s="19">
        <v>2</v>
      </c>
      <c r="B5" s="20" t="s">
        <v>145</v>
      </c>
      <c r="C5" s="20">
        <v>172</v>
      </c>
      <c r="D5" s="21">
        <v>25</v>
      </c>
      <c r="E5" s="28" t="s">
        <v>196</v>
      </c>
      <c r="F5" s="28">
        <v>1237</v>
      </c>
      <c r="G5" s="22">
        <v>142</v>
      </c>
      <c r="H5" s="23">
        <f>D5</f>
        <v>25</v>
      </c>
      <c r="I5" s="55">
        <f>SUM(G5:H5)</f>
        <v>167</v>
      </c>
      <c r="J5" s="24">
        <f>F5+I5</f>
        <v>1404</v>
      </c>
      <c r="K5" s="22">
        <v>170</v>
      </c>
      <c r="L5" s="23">
        <f>D5</f>
        <v>25</v>
      </c>
      <c r="M5" s="24">
        <f>SUM(K5:L5)</f>
        <v>195</v>
      </c>
      <c r="N5" s="27">
        <f>J5+M5</f>
        <v>1599</v>
      </c>
      <c r="O5" s="22">
        <v>209</v>
      </c>
      <c r="P5" s="23">
        <f>D5</f>
        <v>25</v>
      </c>
      <c r="Q5" s="24">
        <f>SUM(O5:P5)</f>
        <v>234</v>
      </c>
      <c r="R5" s="58">
        <f>N5+Q5</f>
        <v>1833</v>
      </c>
      <c r="S5" s="61">
        <f>R5-(P5*9)</f>
        <v>1608</v>
      </c>
      <c r="T5" s="60">
        <f>S5/9</f>
        <v>178.66666666666666</v>
      </c>
    </row>
    <row r="6" spans="1:20" ht="12.75">
      <c r="A6" s="19">
        <v>3</v>
      </c>
      <c r="B6" s="20" t="s">
        <v>146</v>
      </c>
      <c r="C6" s="20">
        <v>134</v>
      </c>
      <c r="D6" s="21">
        <v>59</v>
      </c>
      <c r="E6" s="28" t="s">
        <v>195</v>
      </c>
      <c r="F6" s="28">
        <v>1196</v>
      </c>
      <c r="G6" s="22">
        <v>146</v>
      </c>
      <c r="H6" s="23">
        <f>D6</f>
        <v>59</v>
      </c>
      <c r="I6" s="55">
        <f>SUM(G6:H6)</f>
        <v>205</v>
      </c>
      <c r="J6" s="24">
        <f>F6+I6</f>
        <v>1401</v>
      </c>
      <c r="K6" s="22">
        <v>130</v>
      </c>
      <c r="L6" s="23">
        <f>D6</f>
        <v>59</v>
      </c>
      <c r="M6" s="24">
        <f>SUM(K6:L6)</f>
        <v>189</v>
      </c>
      <c r="N6" s="27">
        <f>J6+M6</f>
        <v>1590</v>
      </c>
      <c r="O6" s="22">
        <v>155</v>
      </c>
      <c r="P6" s="23">
        <f>D6</f>
        <v>59</v>
      </c>
      <c r="Q6" s="24">
        <f>SUM(O6:P6)</f>
        <v>214</v>
      </c>
      <c r="R6" s="58">
        <f>N6+Q6</f>
        <v>1804</v>
      </c>
      <c r="S6" s="61">
        <f>R6-(P6*9)</f>
        <v>1273</v>
      </c>
      <c r="T6" s="60">
        <f>S6/9</f>
        <v>141.44444444444446</v>
      </c>
    </row>
    <row r="7" spans="1:20" ht="12.75">
      <c r="A7" s="19">
        <v>4</v>
      </c>
      <c r="B7" s="20" t="s">
        <v>144</v>
      </c>
      <c r="C7" s="20">
        <v>136</v>
      </c>
      <c r="D7" s="21">
        <v>57</v>
      </c>
      <c r="E7" s="28" t="s">
        <v>194</v>
      </c>
      <c r="F7" s="28">
        <v>1143</v>
      </c>
      <c r="G7" s="22">
        <v>137</v>
      </c>
      <c r="H7" s="23">
        <f>D7</f>
        <v>57</v>
      </c>
      <c r="I7" s="55">
        <f>SUM(G7:H7)</f>
        <v>194</v>
      </c>
      <c r="J7" s="24">
        <f>F7+I7</f>
        <v>1337</v>
      </c>
      <c r="K7" s="22">
        <v>142</v>
      </c>
      <c r="L7" s="23">
        <f>D7</f>
        <v>57</v>
      </c>
      <c r="M7" s="24">
        <f>SUM(K7:L7)</f>
        <v>199</v>
      </c>
      <c r="N7" s="27">
        <f>J7+M7</f>
        <v>1536</v>
      </c>
      <c r="O7" s="22">
        <v>146</v>
      </c>
      <c r="P7" s="23">
        <f>D7</f>
        <v>57</v>
      </c>
      <c r="Q7" s="24">
        <f>SUM(O7:P7)</f>
        <v>203</v>
      </c>
      <c r="R7" s="58">
        <f>N7+Q7</f>
        <v>1739</v>
      </c>
      <c r="S7" s="61">
        <f>R7-(P7*9)</f>
        <v>1226</v>
      </c>
      <c r="T7" s="60">
        <f>S7/9</f>
        <v>136.22222222222223</v>
      </c>
    </row>
    <row r="8" spans="1:21" ht="12.75">
      <c r="A8" s="19">
        <v>5</v>
      </c>
      <c r="B8" s="20" t="s">
        <v>147</v>
      </c>
      <c r="C8" s="20">
        <v>139</v>
      </c>
      <c r="D8" s="21">
        <v>54</v>
      </c>
      <c r="E8" s="28" t="s">
        <v>193</v>
      </c>
      <c r="F8" s="28">
        <v>1112</v>
      </c>
      <c r="G8" s="22">
        <v>177</v>
      </c>
      <c r="H8" s="23">
        <f>D8</f>
        <v>54</v>
      </c>
      <c r="I8" s="55">
        <f>SUM(G8:H8)</f>
        <v>231</v>
      </c>
      <c r="J8" s="24">
        <f>F8+I8</f>
        <v>1343</v>
      </c>
      <c r="K8" s="22">
        <v>149</v>
      </c>
      <c r="L8" s="23">
        <f>D8</f>
        <v>54</v>
      </c>
      <c r="M8" s="24">
        <f>SUM(K8:L8)</f>
        <v>203</v>
      </c>
      <c r="N8" s="27">
        <f>J8+M8</f>
        <v>1546</v>
      </c>
      <c r="O8" s="22">
        <v>138</v>
      </c>
      <c r="P8" s="23">
        <f>D8</f>
        <v>54</v>
      </c>
      <c r="Q8" s="24">
        <f>SUM(O8:P8)</f>
        <v>192</v>
      </c>
      <c r="R8" s="58">
        <f>N8+Q8</f>
        <v>1738</v>
      </c>
      <c r="S8" s="61">
        <f>R8-(P8*9)</f>
        <v>1252</v>
      </c>
      <c r="T8" s="60">
        <f>S8/9</f>
        <v>139.11111111111111</v>
      </c>
      <c r="U8" s="13">
        <v>15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2020-10-04T20:59:11Z</cp:lastPrinted>
  <dcterms:created xsi:type="dcterms:W3CDTF">2010-09-08T14:50:21Z</dcterms:created>
  <dcterms:modified xsi:type="dcterms:W3CDTF">2020-10-07T00:52:39Z</dcterms:modified>
  <cp:category/>
  <cp:version/>
  <cp:contentType/>
  <cp:contentStatus/>
</cp:coreProperties>
</file>