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<sst xmlns="http://schemas.openxmlformats.org/spreadsheetml/2006/main" count="528" uniqueCount="205">
  <si>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</si>
  <si>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</si>
  <si>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</si>
  <si>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</si>
  <si>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</si>
  <si>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</si>
  <si>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</si>
  <si>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</si>
  <si>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</si>
  <si>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</si>
  <si>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</si>
  <si>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</si>
  <si>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</si>
  <si>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</si>
  <si>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</si>
  <si>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</si>
  <si>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</si>
  <si>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</si>
  <si>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</si>
  <si>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</si>
  <si>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</si>
  <si>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</si>
  <si>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</si>
  <si>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</si>
  <si>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</si>
  <si>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</si>
  <si>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</si>
  <si>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</si>
  <si>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</si>
  <si>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</si>
  <si>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</si>
  <si>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</si>
  <si>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</si>
  <si>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</si>
  <si>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</si>
  <si>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</si>
  <si>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</si>
  <si>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</si>
  <si>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</si>
  <si>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</si>
  <si>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</si>
  <si>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</si>
  <si>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</si>
  <si>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</si>
  <si>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</si>
  <si>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</si>
  <si>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U12 Junior Gold</t>
  </si>
  <si>
    <t>U15 Junior Gold</t>
  </si>
  <si>
    <t>U18 Boys Junior Gold</t>
  </si>
  <si>
    <t>U18 Junior Gold Girls</t>
  </si>
  <si>
    <t>U20 Junior Gold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</si>
  <si>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</si>
  <si>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</si>
  <si>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</si>
  <si>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</si>
  <si>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</si>
  <si>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</si>
  <si>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</si>
  <si>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</si>
  <si>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</si>
  <si>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</si>
  <si>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AMF West Lanes</t>
  </si>
  <si>
    <t>Sunday September 13, 2020</t>
  </si>
  <si>
    <t>Drake Bazzy</t>
  </si>
  <si>
    <t>Myles Casey</t>
  </si>
  <si>
    <t>Levi Courtney</t>
  </si>
  <si>
    <t>Ashton Albrecht</t>
  </si>
  <si>
    <t>Ty Peterson</t>
  </si>
  <si>
    <t>Riley Allen</t>
  </si>
  <si>
    <t>Ethan Jones-Weigelt</t>
  </si>
  <si>
    <t>Carter Albrecht</t>
  </si>
  <si>
    <t>Mason Peterson</t>
  </si>
  <si>
    <t>Maguire Hansche</t>
  </si>
  <si>
    <t>Davis Lohr</t>
  </si>
  <si>
    <t>Quinn Sheehy</t>
  </si>
  <si>
    <t>Nick DeCesaro</t>
  </si>
  <si>
    <t>Reid Leigh</t>
  </si>
  <si>
    <t>Garrett Meadows</t>
  </si>
  <si>
    <t>John Meegan</t>
  </si>
  <si>
    <t>Dawson Loether</t>
  </si>
  <si>
    <t>Tyler McNutt</t>
  </si>
  <si>
    <t>Zakarey Geer</t>
  </si>
  <si>
    <t>Brendan Holl</t>
  </si>
  <si>
    <t>Andy Gross</t>
  </si>
  <si>
    <t>Sebastian Beth</t>
  </si>
  <si>
    <t>Alex Peglow</t>
  </si>
  <si>
    <t>Daniel Wendt</t>
  </si>
  <si>
    <t>Chase Haakenson</t>
  </si>
  <si>
    <t>Emmanuel McPherson</t>
  </si>
  <si>
    <t>Payton Nabak</t>
  </si>
  <si>
    <t>Mitchel Guzzle</t>
  </si>
  <si>
    <t>Christopher Kawal</t>
  </si>
  <si>
    <t>Dartanion Sellers</t>
  </si>
  <si>
    <t>Jacob Mattison</t>
  </si>
  <si>
    <t>Josh Baumstark</t>
  </si>
  <si>
    <t>Todd Rene Fournier</t>
  </si>
  <si>
    <t>Kyle Muth</t>
  </si>
  <si>
    <t>Connor Mooney</t>
  </si>
  <si>
    <t>Brady Lauber</t>
  </si>
  <si>
    <t>Parker Radig</t>
  </si>
  <si>
    <t>Dylan Smith</t>
  </si>
  <si>
    <t>Nicholas Sternes</t>
  </si>
  <si>
    <t>Brandon Lauber</t>
  </si>
  <si>
    <t>Devan Skirdla</t>
  </si>
  <si>
    <t>Winston Petri</t>
  </si>
  <si>
    <t>Zachary Zoromski</t>
  </si>
  <si>
    <t>Trenton Holz</t>
  </si>
  <si>
    <t>Phillip Heuser</t>
  </si>
  <si>
    <t>Brenton Peters</t>
  </si>
  <si>
    <t>Xavier Gauthier</t>
  </si>
  <si>
    <t>Jacob Perry</t>
  </si>
  <si>
    <t>Rory Clark</t>
  </si>
  <si>
    <t>Jacob Chavez</t>
  </si>
  <si>
    <t>Luke Schaefer</t>
  </si>
  <si>
    <t>William Dorow</t>
  </si>
  <si>
    <t>Ethan Kailin</t>
  </si>
  <si>
    <t>Cale Rusch</t>
  </si>
  <si>
    <t>Gavin Suprenand</t>
  </si>
  <si>
    <t>Aiden Walter</t>
  </si>
  <si>
    <t>Hunter Adams</t>
  </si>
  <si>
    <t>Cole Hietpas</t>
  </si>
  <si>
    <t>Rylee Schwartz</t>
  </si>
  <si>
    <t>Austin Tryba</t>
  </si>
  <si>
    <t>Landon Warner</t>
  </si>
  <si>
    <t>Danny Jacobson</t>
  </si>
  <si>
    <t>Rory Stubler</t>
  </si>
  <si>
    <t>Brady Jaecks</t>
  </si>
  <si>
    <t>Robert Vater</t>
  </si>
  <si>
    <t>Chase Heling</t>
  </si>
  <si>
    <t>Justin Gmach</t>
  </si>
  <si>
    <t>Ian Koster</t>
  </si>
  <si>
    <t>Mary Conneely</t>
  </si>
  <si>
    <t>Ashlee Murawski</t>
  </si>
  <si>
    <t>Caitlin Mertins</t>
  </si>
  <si>
    <t>Zoey Darwin</t>
  </si>
  <si>
    <t>Autumn Murawski</t>
  </si>
  <si>
    <t>Kylie Wright</t>
  </si>
  <si>
    <t>Erica Lohr</t>
  </si>
  <si>
    <t>Taylor Jensen</t>
  </si>
  <si>
    <t>Jade Oelke</t>
  </si>
  <si>
    <t>Alyssa Henrickson</t>
  </si>
  <si>
    <t>Aubrey Kiddle</t>
  </si>
  <si>
    <t>Mackenzie Blagojevic</t>
  </si>
  <si>
    <t>McKenzie Mattice</t>
  </si>
  <si>
    <t>Amber Bertschinger</t>
  </si>
  <si>
    <t>Brenna Schiekiera</t>
  </si>
  <si>
    <t>Samantha Radig</t>
  </si>
  <si>
    <t>Mara Geiwitz</t>
  </si>
  <si>
    <t>Josie Parr</t>
  </si>
  <si>
    <t>Anna Callan</t>
  </si>
  <si>
    <t>Brystal Beyer</t>
  </si>
  <si>
    <t>Breanne Augustine</t>
  </si>
  <si>
    <t>Monica Darrow</t>
  </si>
  <si>
    <t>Paige Plautz</t>
  </si>
  <si>
    <t>Piper Plautz</t>
  </si>
  <si>
    <t>Malaya Chavez</t>
  </si>
  <si>
    <t>Brooklinn Chavez</t>
  </si>
  <si>
    <t>Kelly Whipple</t>
  </si>
  <si>
    <t>Anthony Swanson</t>
  </si>
  <si>
    <t>Lauren Schaefer</t>
  </si>
  <si>
    <t>Alexis Vandekolk</t>
  </si>
  <si>
    <t>Aubrey Jacak</t>
  </si>
  <si>
    <t>Peyton Smith</t>
  </si>
  <si>
    <t>Jade Kanneberg</t>
  </si>
  <si>
    <t>Delaney Brown</t>
  </si>
  <si>
    <t>Joseph Smith</t>
  </si>
  <si>
    <t>Jarrett Smith</t>
  </si>
  <si>
    <t>Kasey Hughes</t>
  </si>
  <si>
    <t>Landon Bauer</t>
  </si>
  <si>
    <t>Olivia Jaecks</t>
  </si>
  <si>
    <t>Paxton Bauer</t>
  </si>
  <si>
    <t>Ethan Zgorzelski</t>
  </si>
  <si>
    <t>Carson Foltz</t>
  </si>
  <si>
    <t>Jon Carper</t>
  </si>
  <si>
    <t>Alec Melecio</t>
  </si>
  <si>
    <t>Lauren Brown</t>
  </si>
  <si>
    <t>Savanah Rodriguez</t>
  </si>
  <si>
    <t>Jami Donnelly</t>
  </si>
  <si>
    <t>Jacob Schaefer</t>
  </si>
  <si>
    <t>Ethan Jones Weigelt</t>
  </si>
  <si>
    <t>Jonathan Carper</t>
  </si>
  <si>
    <t>6th</t>
  </si>
  <si>
    <t>7th</t>
  </si>
  <si>
    <t>8th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</si>
  <si>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</si>
  <si>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</si>
  <si>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</si>
  <si>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</si>
  <si>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</si>
  <si>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</si>
  <si>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</si>
  <si>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</si>
  <si>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</si>
  <si>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Lane Pattern:  WTBA London (44 Feet)</t>
  </si>
  <si>
    <t>HGO</t>
  </si>
  <si>
    <t>Jacob Chavez (239)</t>
  </si>
  <si>
    <t>Lanes: 13 - 14</t>
  </si>
  <si>
    <t>Lanes:  5 - 6</t>
  </si>
  <si>
    <t>Lanes: 11 - 12</t>
  </si>
  <si>
    <t>Lanes:  3 - 4</t>
  </si>
  <si>
    <t>Lanes: 9 - 10</t>
  </si>
  <si>
    <t>Lanes:  1 - 2</t>
  </si>
  <si>
    <t>Lanes: 5 -  6</t>
  </si>
  <si>
    <t>Points</t>
  </si>
  <si>
    <t>Joshua Baumstark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</si>
</sst>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73">
      <selection activeCell="L84" sqref="L84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8" t="s">
        <v>31</v>
      </c>
      <c r="B1" s="68"/>
      <c r="C1" s="68"/>
      <c r="D1" s="68"/>
      <c r="E1" s="68"/>
      <c r="F1" s="68"/>
      <c r="G1" s="68"/>
      <c r="H1" s="69"/>
      <c r="I1" s="67"/>
    </row>
    <row r="3" spans="1:9" s="39" customFormat="1" ht="15.75">
      <c r="A3" s="70" t="s">
        <v>61</v>
      </c>
      <c r="B3" s="65"/>
      <c r="C3" s="65"/>
      <c r="D3" s="65"/>
      <c r="E3" s="65"/>
      <c r="F3" s="65"/>
      <c r="G3" s="65"/>
      <c r="H3" s="65"/>
      <c r="I3" s="67"/>
    </row>
    <row r="4" spans="1:9" s="39" customFormat="1" ht="15.75">
      <c r="A4" s="71" t="s">
        <v>62</v>
      </c>
      <c r="B4" s="65"/>
      <c r="C4" s="65"/>
      <c r="D4" s="65"/>
      <c r="E4" s="65"/>
      <c r="F4" s="65"/>
      <c r="G4" s="65"/>
      <c r="H4" s="65"/>
      <c r="I4" s="67"/>
    </row>
    <row r="5" spans="1:9" s="39" customFormat="1" ht="15.75">
      <c r="A5" s="71" t="s">
        <v>193</v>
      </c>
      <c r="B5" s="65"/>
      <c r="C5" s="65"/>
      <c r="D5" s="65"/>
      <c r="E5" s="65"/>
      <c r="F5" s="65"/>
      <c r="G5" s="65"/>
      <c r="H5" s="65"/>
      <c r="I5" s="67"/>
    </row>
    <row r="7" spans="1:7" ht="16.5">
      <c r="A7" s="38" t="s">
        <v>32</v>
      </c>
      <c r="B7" s="39"/>
      <c r="C7" s="39"/>
      <c r="D7" s="39"/>
      <c r="E7" s="39"/>
      <c r="F7" s="40"/>
      <c r="G7" s="39"/>
    </row>
    <row r="8" spans="2:6" ht="15.75">
      <c r="B8" s="39" t="s">
        <v>33</v>
      </c>
      <c r="C8" s="65" t="s">
        <v>80</v>
      </c>
      <c r="D8" s="65"/>
      <c r="E8" s="65"/>
      <c r="F8" s="41">
        <v>700</v>
      </c>
    </row>
    <row r="9" spans="2:6" ht="15.75">
      <c r="B9" s="39" t="s">
        <v>34</v>
      </c>
      <c r="C9" s="65" t="s">
        <v>75</v>
      </c>
      <c r="D9" s="65"/>
      <c r="E9" s="65"/>
      <c r="F9" s="41">
        <v>325</v>
      </c>
    </row>
    <row r="10" spans="2:6" ht="15.75">
      <c r="B10" s="39" t="s">
        <v>35</v>
      </c>
      <c r="C10" s="65" t="s">
        <v>127</v>
      </c>
      <c r="D10" s="65"/>
      <c r="E10" s="65"/>
      <c r="F10" s="41">
        <v>175</v>
      </c>
    </row>
    <row r="11" spans="2:6" ht="15.75">
      <c r="B11" s="39" t="s">
        <v>35</v>
      </c>
      <c r="C11" s="65" t="s">
        <v>67</v>
      </c>
      <c r="D11" s="65"/>
      <c r="E11" s="65"/>
      <c r="F11" s="41">
        <v>175</v>
      </c>
    </row>
    <row r="12" spans="2:6" ht="15.75">
      <c r="B12" s="39" t="s">
        <v>42</v>
      </c>
      <c r="C12" s="65" t="s">
        <v>77</v>
      </c>
      <c r="D12" s="65"/>
      <c r="E12" s="65"/>
      <c r="F12" s="41">
        <v>120</v>
      </c>
    </row>
    <row r="13" spans="2:6" ht="15.75">
      <c r="B13" s="39" t="s">
        <v>181</v>
      </c>
      <c r="C13" s="65" t="s">
        <v>71</v>
      </c>
      <c r="D13" s="65"/>
      <c r="E13" s="65"/>
      <c r="F13" s="41">
        <v>115</v>
      </c>
    </row>
    <row r="14" spans="2:6" ht="15.75">
      <c r="B14" s="39" t="s">
        <v>182</v>
      </c>
      <c r="C14" s="65" t="s">
        <v>95</v>
      </c>
      <c r="D14" s="65"/>
      <c r="E14" s="65"/>
      <c r="F14" s="41">
        <v>110</v>
      </c>
    </row>
    <row r="15" spans="2:6" ht="15.75">
      <c r="B15" s="39" t="s">
        <v>183</v>
      </c>
      <c r="C15" s="65" t="s">
        <v>128</v>
      </c>
      <c r="D15" s="65"/>
      <c r="E15" s="65"/>
      <c r="F15" s="41">
        <v>105</v>
      </c>
    </row>
    <row r="16" spans="2:6" ht="15.75">
      <c r="B16" s="39" t="s">
        <v>43</v>
      </c>
      <c r="C16" s="65" t="s">
        <v>81</v>
      </c>
      <c r="D16" s="65"/>
      <c r="E16" s="65"/>
      <c r="F16" s="41">
        <v>100</v>
      </c>
    </row>
    <row r="17" spans="2:6" ht="15.75">
      <c r="B17" s="39" t="s">
        <v>184</v>
      </c>
      <c r="C17" s="65" t="s">
        <v>117</v>
      </c>
      <c r="D17" s="65"/>
      <c r="E17" s="65"/>
      <c r="F17" s="41">
        <v>95</v>
      </c>
    </row>
    <row r="18" spans="2:6" ht="15.75">
      <c r="B18" s="39" t="s">
        <v>185</v>
      </c>
      <c r="C18" s="65" t="s">
        <v>100</v>
      </c>
      <c r="D18" s="65"/>
      <c r="E18" s="65"/>
      <c r="F18" s="41">
        <v>90</v>
      </c>
    </row>
    <row r="19" spans="2:6" ht="15.75">
      <c r="B19" s="39" t="s">
        <v>186</v>
      </c>
      <c r="C19" s="65" t="s">
        <v>72</v>
      </c>
      <c r="D19" s="65"/>
      <c r="E19" s="65"/>
      <c r="F19" s="41">
        <v>85</v>
      </c>
    </row>
    <row r="20" spans="2:6" ht="15.75">
      <c r="B20" s="39" t="s">
        <v>187</v>
      </c>
      <c r="C20" s="44" t="s">
        <v>89</v>
      </c>
      <c r="D20" s="44"/>
      <c r="E20" s="44"/>
      <c r="F20" s="41">
        <v>80</v>
      </c>
    </row>
    <row r="21" spans="2:6" ht="15.75">
      <c r="B21" s="39" t="s">
        <v>188</v>
      </c>
      <c r="C21" s="44" t="s">
        <v>63</v>
      </c>
      <c r="D21" s="44"/>
      <c r="E21" s="44"/>
      <c r="F21" s="41">
        <v>75</v>
      </c>
    </row>
    <row r="22" spans="2:6" ht="15.75">
      <c r="B22" s="39" t="s">
        <v>189</v>
      </c>
      <c r="C22" s="44" t="s">
        <v>94</v>
      </c>
      <c r="D22" s="44"/>
      <c r="E22" s="44"/>
      <c r="F22" s="41">
        <v>70</v>
      </c>
    </row>
    <row r="23" spans="2:6" ht="15.75">
      <c r="B23" s="39" t="s">
        <v>190</v>
      </c>
      <c r="C23" s="44" t="s">
        <v>78</v>
      </c>
      <c r="D23" s="44"/>
      <c r="E23" s="44"/>
      <c r="F23" s="41">
        <v>65</v>
      </c>
    </row>
    <row r="24" spans="2:6" ht="15.75">
      <c r="B24" s="39" t="s">
        <v>191</v>
      </c>
      <c r="C24" s="44" t="s">
        <v>79</v>
      </c>
      <c r="D24" s="44"/>
      <c r="E24" s="44"/>
      <c r="F24" s="41">
        <v>60</v>
      </c>
    </row>
    <row r="25" spans="2:6" ht="15.75">
      <c r="B25" s="39" t="s">
        <v>192</v>
      </c>
      <c r="C25" s="44" t="s">
        <v>96</v>
      </c>
      <c r="D25" s="44"/>
      <c r="E25" s="44"/>
      <c r="F25" s="41">
        <v>55</v>
      </c>
    </row>
    <row r="26" spans="2:6" ht="15.75">
      <c r="B26" s="39" t="s">
        <v>194</v>
      </c>
      <c r="C26" s="44" t="s">
        <v>195</v>
      </c>
      <c r="D26" s="44"/>
      <c r="E26" s="44"/>
      <c r="F26" s="41">
        <v>30</v>
      </c>
    </row>
    <row r="28" spans="2:6" ht="15.75">
      <c r="B28" s="39" t="s">
        <v>36</v>
      </c>
      <c r="F28" s="42">
        <f>SUM(F8:F26)</f>
        <v>2630</v>
      </c>
    </row>
    <row r="30" spans="1:6" ht="16.5">
      <c r="A30" s="38" t="s">
        <v>37</v>
      </c>
      <c r="B30" s="39"/>
      <c r="C30" s="39"/>
      <c r="D30" s="39"/>
      <c r="E30" s="39"/>
      <c r="F30" s="40"/>
    </row>
    <row r="31" spans="2:6" ht="15.75">
      <c r="B31" s="39" t="s">
        <v>33</v>
      </c>
      <c r="C31" s="65" t="s">
        <v>143</v>
      </c>
      <c r="D31" s="65"/>
      <c r="E31" s="65"/>
      <c r="F31" s="41">
        <v>400</v>
      </c>
    </row>
    <row r="32" spans="2:6" ht="15.75">
      <c r="B32" s="39" t="s">
        <v>34</v>
      </c>
      <c r="C32" s="65" t="s">
        <v>138</v>
      </c>
      <c r="D32" s="65"/>
      <c r="E32" s="65"/>
      <c r="F32" s="41">
        <v>200</v>
      </c>
    </row>
    <row r="33" spans="2:6" ht="15.75">
      <c r="B33" s="39" t="s">
        <v>35</v>
      </c>
      <c r="C33" s="65" t="s">
        <v>150</v>
      </c>
      <c r="D33" s="65"/>
      <c r="E33" s="65"/>
      <c r="F33" s="41">
        <v>100</v>
      </c>
    </row>
    <row r="34" spans="2:6" ht="15.75">
      <c r="B34" s="39" t="s">
        <v>35</v>
      </c>
      <c r="C34" s="65" t="s">
        <v>133</v>
      </c>
      <c r="D34" s="65"/>
      <c r="E34" s="65"/>
      <c r="F34" s="41">
        <v>100</v>
      </c>
    </row>
    <row r="35" spans="2:6" ht="15.75">
      <c r="B35" s="39" t="s">
        <v>42</v>
      </c>
      <c r="C35" s="65" t="s">
        <v>149</v>
      </c>
      <c r="D35" s="65"/>
      <c r="E35" s="65"/>
      <c r="F35" s="41">
        <v>80</v>
      </c>
    </row>
    <row r="36" spans="2:6" ht="15.75">
      <c r="B36" s="39" t="s">
        <v>181</v>
      </c>
      <c r="C36" s="65" t="s">
        <v>131</v>
      </c>
      <c r="D36" s="65"/>
      <c r="E36" s="65"/>
      <c r="F36" s="41">
        <v>75</v>
      </c>
    </row>
    <row r="37" spans="2:6" ht="15.75">
      <c r="B37" s="39" t="s">
        <v>182</v>
      </c>
      <c r="C37" s="65" t="s">
        <v>145</v>
      </c>
      <c r="D37" s="65"/>
      <c r="E37" s="65"/>
      <c r="F37" s="41">
        <v>70</v>
      </c>
    </row>
    <row r="38" spans="2:6" ht="15.75">
      <c r="B38" s="39" t="s">
        <v>183</v>
      </c>
      <c r="C38" s="65" t="s">
        <v>152</v>
      </c>
      <c r="D38" s="65"/>
      <c r="E38" s="65"/>
      <c r="F38" s="41">
        <v>65</v>
      </c>
    </row>
    <row r="39" spans="2:6" ht="15.75">
      <c r="B39" s="39" t="s">
        <v>43</v>
      </c>
      <c r="C39" s="44" t="s">
        <v>140</v>
      </c>
      <c r="D39" s="44"/>
      <c r="E39" s="44"/>
      <c r="F39" s="41">
        <v>60</v>
      </c>
    </row>
    <row r="41" spans="2:6" ht="15.75">
      <c r="B41" s="39" t="s">
        <v>36</v>
      </c>
      <c r="F41" s="42">
        <f>SUM(F31:F39)</f>
        <v>1150</v>
      </c>
    </row>
    <row r="42" spans="1:6" ht="15.75">
      <c r="A42" s="39"/>
      <c r="B42" s="39"/>
      <c r="C42" s="39"/>
      <c r="D42" s="39"/>
      <c r="E42" s="39"/>
      <c r="F42" s="39"/>
    </row>
    <row r="43" spans="1:6" ht="16.5">
      <c r="A43" s="38" t="s">
        <v>38</v>
      </c>
      <c r="B43" s="39"/>
      <c r="C43" s="39"/>
      <c r="D43" s="39"/>
      <c r="E43" s="39"/>
      <c r="F43" s="41"/>
    </row>
    <row r="44" spans="1:6" ht="15.75">
      <c r="A44" s="39"/>
      <c r="B44" s="39" t="s">
        <v>33</v>
      </c>
      <c r="C44" s="65" t="s">
        <v>161</v>
      </c>
      <c r="D44" s="65"/>
      <c r="E44" s="65"/>
      <c r="F44" s="41">
        <v>250</v>
      </c>
    </row>
    <row r="45" spans="1:6" ht="15.75">
      <c r="A45" s="39"/>
      <c r="B45" s="39" t="s">
        <v>34</v>
      </c>
      <c r="C45" s="65" t="s">
        <v>158</v>
      </c>
      <c r="D45" s="65"/>
      <c r="E45" s="65"/>
      <c r="F45" s="41">
        <v>175</v>
      </c>
    </row>
    <row r="46" spans="1:6" ht="15.75">
      <c r="A46" s="39"/>
      <c r="B46" s="39" t="s">
        <v>35</v>
      </c>
      <c r="C46" s="65" t="s">
        <v>164</v>
      </c>
      <c r="D46" s="65"/>
      <c r="E46" s="65"/>
      <c r="F46" s="41">
        <v>100</v>
      </c>
    </row>
    <row r="47" spans="1:6" ht="15.75">
      <c r="A47" s="39"/>
      <c r="B47" s="39" t="s">
        <v>35</v>
      </c>
      <c r="C47" s="65" t="s">
        <v>167</v>
      </c>
      <c r="D47" s="65"/>
      <c r="E47" s="65"/>
      <c r="F47" s="41">
        <v>100</v>
      </c>
    </row>
    <row r="48" spans="1:6" ht="15.75">
      <c r="A48" s="39"/>
      <c r="B48" s="39" t="s">
        <v>42</v>
      </c>
      <c r="C48" s="65" t="s">
        <v>162</v>
      </c>
      <c r="D48" s="65"/>
      <c r="E48" s="65"/>
      <c r="F48" s="41">
        <v>70</v>
      </c>
    </row>
    <row r="49" spans="1:6" ht="15.75">
      <c r="A49" s="39"/>
      <c r="B49" s="39"/>
      <c r="C49" s="39"/>
      <c r="D49" s="39"/>
      <c r="E49" s="39"/>
      <c r="F49" s="39"/>
    </row>
    <row r="50" spans="1:6" ht="15.75">
      <c r="A50" s="39"/>
      <c r="B50" s="39" t="s">
        <v>36</v>
      </c>
      <c r="C50" s="39"/>
      <c r="D50" s="39"/>
      <c r="E50" s="39"/>
      <c r="F50" s="42">
        <f>SUM(F44:F49)</f>
        <v>695</v>
      </c>
    </row>
    <row r="51" spans="1:6" ht="15.75">
      <c r="A51" s="39"/>
      <c r="B51" s="39"/>
      <c r="C51" s="39"/>
      <c r="D51" s="39"/>
      <c r="E51" s="39"/>
      <c r="F51" s="39"/>
    </row>
    <row r="52" spans="1:6" ht="15.75">
      <c r="A52" s="39"/>
      <c r="B52" s="39"/>
      <c r="C52" s="39"/>
      <c r="D52" s="39"/>
      <c r="E52" s="39"/>
      <c r="F52" s="39"/>
    </row>
    <row r="53" spans="1:6" ht="16.5">
      <c r="A53" s="38" t="s">
        <v>39</v>
      </c>
      <c r="B53" s="39"/>
      <c r="C53" s="39"/>
      <c r="D53" s="39"/>
      <c r="E53" s="39"/>
      <c r="F53" s="39"/>
    </row>
    <row r="54" spans="1:7" ht="15.75">
      <c r="A54" s="39"/>
      <c r="B54" s="65" t="s">
        <v>126</v>
      </c>
      <c r="C54" s="65"/>
      <c r="D54" s="65"/>
      <c r="E54" s="65" t="s">
        <v>145</v>
      </c>
      <c r="F54" s="67"/>
      <c r="G54" s="67"/>
    </row>
    <row r="55" spans="1:7" ht="15.75">
      <c r="A55" s="39"/>
      <c r="B55" s="65" t="s">
        <v>104</v>
      </c>
      <c r="C55" s="65"/>
      <c r="D55" s="65"/>
      <c r="E55" s="65" t="s">
        <v>94</v>
      </c>
      <c r="F55" s="67"/>
      <c r="G55" s="67"/>
    </row>
    <row r="56" spans="1:7" ht="15.75">
      <c r="A56" s="39"/>
      <c r="B56" s="65" t="s">
        <v>97</v>
      </c>
      <c r="C56" s="65"/>
      <c r="D56" s="65"/>
      <c r="E56" s="65" t="s">
        <v>161</v>
      </c>
      <c r="F56" s="67"/>
      <c r="G56" s="67"/>
    </row>
    <row r="57" spans="1:7" ht="15.75">
      <c r="A57" s="39"/>
      <c r="B57" s="65" t="s">
        <v>179</v>
      </c>
      <c r="C57" s="65"/>
      <c r="D57" s="65"/>
      <c r="E57" s="65" t="s">
        <v>103</v>
      </c>
      <c r="F57" s="67"/>
      <c r="G57" s="67"/>
    </row>
    <row r="58" spans="1:7" ht="15.75">
      <c r="A58" s="39"/>
      <c r="B58" s="44" t="s">
        <v>95</v>
      </c>
      <c r="C58" s="44"/>
      <c r="D58" s="44"/>
      <c r="E58" s="44" t="s">
        <v>86</v>
      </c>
      <c r="F58" s="64"/>
      <c r="G58" s="64"/>
    </row>
    <row r="59" spans="1:7" ht="15.75">
      <c r="A59" s="39"/>
      <c r="B59" s="44" t="s">
        <v>88</v>
      </c>
      <c r="C59" s="44"/>
      <c r="D59" s="44"/>
      <c r="E59" s="44" t="s">
        <v>129</v>
      </c>
      <c r="F59" s="64"/>
      <c r="G59" s="64"/>
    </row>
    <row r="60" spans="1:7" ht="15.75">
      <c r="A60" s="39"/>
      <c r="B60" s="44" t="s">
        <v>107</v>
      </c>
      <c r="C60" s="44"/>
      <c r="D60" s="44"/>
      <c r="E60" s="44" t="s">
        <v>141</v>
      </c>
      <c r="F60" s="64"/>
      <c r="G60" s="64"/>
    </row>
    <row r="61" spans="1:6" ht="15.75">
      <c r="A61" s="39"/>
      <c r="B61" s="39"/>
      <c r="C61" s="39"/>
      <c r="D61" s="39"/>
      <c r="E61" s="39"/>
      <c r="F61" s="39"/>
    </row>
    <row r="62" spans="1:6" ht="15.75">
      <c r="A62" s="39"/>
      <c r="B62" s="39"/>
      <c r="C62" s="39"/>
      <c r="D62" s="39"/>
      <c r="E62" s="39"/>
      <c r="F62" s="39"/>
    </row>
    <row r="63" spans="1:4" s="39" customFormat="1" ht="16.5">
      <c r="A63" s="38" t="s">
        <v>41</v>
      </c>
      <c r="D63" s="38"/>
    </row>
    <row r="64" spans="1:6" s="39" customFormat="1" ht="15.75">
      <c r="A64" s="65" t="s">
        <v>204</v>
      </c>
      <c r="B64" s="67"/>
      <c r="C64" s="44">
        <v>20</v>
      </c>
      <c r="D64" s="65" t="s">
        <v>85</v>
      </c>
      <c r="E64" s="65"/>
      <c r="F64" s="39">
        <v>10</v>
      </c>
    </row>
    <row r="65" spans="1:6" s="39" customFormat="1" ht="15.75">
      <c r="A65" s="65" t="s">
        <v>112</v>
      </c>
      <c r="B65" s="67"/>
      <c r="C65" s="44">
        <v>10</v>
      </c>
      <c r="D65" s="65" t="s">
        <v>67</v>
      </c>
      <c r="E65" s="65"/>
      <c r="F65" s="39">
        <v>40</v>
      </c>
    </row>
    <row r="66" spans="1:6" s="39" customFormat="1" ht="15.75">
      <c r="A66" s="65" t="s">
        <v>155</v>
      </c>
      <c r="B66" s="67"/>
      <c r="C66" s="44">
        <v>30</v>
      </c>
      <c r="D66" s="65" t="s">
        <v>92</v>
      </c>
      <c r="E66" s="65"/>
      <c r="F66" s="39">
        <v>10</v>
      </c>
    </row>
    <row r="67" spans="1:6" s="39" customFormat="1" ht="15.75">
      <c r="A67" s="65" t="s">
        <v>75</v>
      </c>
      <c r="B67" s="66"/>
      <c r="C67" s="44">
        <v>125</v>
      </c>
      <c r="D67" s="65" t="s">
        <v>127</v>
      </c>
      <c r="E67" s="65"/>
      <c r="F67" s="39">
        <v>40</v>
      </c>
    </row>
    <row r="68" spans="1:6" s="39" customFormat="1" ht="15.75">
      <c r="A68" s="65" t="s">
        <v>82</v>
      </c>
      <c r="B68" s="66"/>
      <c r="C68" s="44">
        <v>10</v>
      </c>
      <c r="D68" s="65" t="s">
        <v>118</v>
      </c>
      <c r="E68" s="65"/>
      <c r="F68" s="39">
        <v>10</v>
      </c>
    </row>
    <row r="69" spans="1:6" s="39" customFormat="1" ht="15.75">
      <c r="A69" s="65" t="s">
        <v>124</v>
      </c>
      <c r="B69" s="66"/>
      <c r="C69" s="44">
        <v>30</v>
      </c>
      <c r="D69" s="65" t="s">
        <v>171</v>
      </c>
      <c r="E69" s="65"/>
      <c r="F69" s="39">
        <v>10</v>
      </c>
    </row>
    <row r="70" spans="1:5" s="39" customFormat="1" ht="15.75">
      <c r="A70" s="65" t="s">
        <v>80</v>
      </c>
      <c r="B70" s="66"/>
      <c r="C70" s="44">
        <v>155</v>
      </c>
      <c r="D70" s="65"/>
      <c r="E70" s="65"/>
    </row>
    <row r="71" spans="1:6" s="39" customFormat="1" ht="15.75">
      <c r="A71" s="65" t="s">
        <v>78</v>
      </c>
      <c r="B71" s="66"/>
      <c r="C71" s="44">
        <v>90</v>
      </c>
      <c r="D71" s="65" t="s">
        <v>45</v>
      </c>
      <c r="E71" s="65"/>
      <c r="F71" s="39">
        <f>SUM(C64:C71)+SUM(F64:F70)</f>
        <v>590</v>
      </c>
    </row>
    <row r="72" s="39" customFormat="1" ht="15.75"/>
    <row r="73" spans="1:6" ht="18">
      <c r="A73" s="38" t="s">
        <v>40</v>
      </c>
      <c r="F73" s="43">
        <f>F50+F41+F28+F71</f>
        <v>5065</v>
      </c>
    </row>
  </sheetData>
  <sheetProtection/>
  <mergeCells count="53">
    <mergeCell ref="A68:B68"/>
    <mergeCell ref="A1:I1"/>
    <mergeCell ref="A3:I3"/>
    <mergeCell ref="A5:I5"/>
    <mergeCell ref="C8:E8"/>
    <mergeCell ref="C31:E31"/>
    <mergeCell ref="A64:B64"/>
    <mergeCell ref="A65:B65"/>
    <mergeCell ref="A4:I4"/>
    <mergeCell ref="A67:B67"/>
    <mergeCell ref="C46:E46"/>
    <mergeCell ref="E55:G55"/>
    <mergeCell ref="E56:G56"/>
    <mergeCell ref="B54:D54"/>
    <mergeCell ref="B55:D55"/>
    <mergeCell ref="B56:D56"/>
    <mergeCell ref="E54:G54"/>
    <mergeCell ref="A66:B66"/>
    <mergeCell ref="D71:E71"/>
    <mergeCell ref="C9:E9"/>
    <mergeCell ref="C18:E18"/>
    <mergeCell ref="C19:E19"/>
    <mergeCell ref="C32:E32"/>
    <mergeCell ref="C10:E10"/>
    <mergeCell ref="D66:E66"/>
    <mergeCell ref="C11:E11"/>
    <mergeCell ref="C12:E12"/>
    <mergeCell ref="C13:E13"/>
    <mergeCell ref="C33:E33"/>
    <mergeCell ref="D64:E64"/>
    <mergeCell ref="C16:E16"/>
    <mergeCell ref="C17:E17"/>
    <mergeCell ref="B57:D57"/>
    <mergeCell ref="C14:E14"/>
    <mergeCell ref="C45:E45"/>
    <mergeCell ref="C15:E15"/>
    <mergeCell ref="A69:B69"/>
    <mergeCell ref="A70:B70"/>
    <mergeCell ref="D68:E68"/>
    <mergeCell ref="C44:E44"/>
    <mergeCell ref="C37:E37"/>
    <mergeCell ref="C38:E38"/>
    <mergeCell ref="C36:E36"/>
    <mergeCell ref="D67:E67"/>
    <mergeCell ref="A71:B71"/>
    <mergeCell ref="C34:E34"/>
    <mergeCell ref="C35:E35"/>
    <mergeCell ref="C47:E47"/>
    <mergeCell ref="C48:E48"/>
    <mergeCell ref="D69:E69"/>
    <mergeCell ref="D70:E70"/>
    <mergeCell ref="E57:G57"/>
    <mergeCell ref="D65:E65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9" t="str">
        <f>'2nd Rd Boys'!B5</f>
        <v>Ty Peterson</v>
      </c>
      <c r="C2" s="79"/>
      <c r="D2" s="34">
        <v>182</v>
      </c>
    </row>
    <row r="3" spans="1:4" ht="12.75">
      <c r="A3" s="35"/>
      <c r="B3" s="35"/>
      <c r="C3" s="35"/>
      <c r="D3" s="30"/>
    </row>
    <row r="4" spans="1:7" ht="12.75">
      <c r="A4" s="87" t="s">
        <v>196</v>
      </c>
      <c r="B4" s="80"/>
      <c r="C4" s="80"/>
      <c r="D4" s="31"/>
      <c r="E4" s="86" t="s">
        <v>75</v>
      </c>
      <c r="F4" s="79"/>
      <c r="G4" s="29">
        <v>125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79" t="str">
        <f>'2nd Rd Boys'!B8</f>
        <v>Nick DeCesaro</v>
      </c>
      <c r="C6" s="79"/>
      <c r="D6" s="36">
        <v>236</v>
      </c>
      <c r="G6" s="31"/>
    </row>
    <row r="7" ht="12.75">
      <c r="G7" s="31"/>
    </row>
    <row r="8" spans="5:10" ht="12.75">
      <c r="E8" s="66" t="s">
        <v>200</v>
      </c>
      <c r="F8" s="67"/>
      <c r="G8" s="31"/>
      <c r="H8" s="81" t="s">
        <v>80</v>
      </c>
      <c r="I8" s="82"/>
      <c r="J8" s="82"/>
    </row>
    <row r="9" spans="1:7" ht="12.75">
      <c r="A9" s="63" t="s">
        <v>29</v>
      </c>
      <c r="B9" s="79" t="str">
        <f>'2nd Rd Boys'!B6</f>
        <v>Robert Vater</v>
      </c>
      <c r="C9" s="79"/>
      <c r="D9" s="34">
        <v>180</v>
      </c>
      <c r="G9" s="31"/>
    </row>
    <row r="10" spans="1:9" ht="12.75">
      <c r="A10" s="35"/>
      <c r="B10" s="35"/>
      <c r="C10" s="35"/>
      <c r="D10" s="30"/>
      <c r="G10" s="31"/>
      <c r="I10" s="45" t="s">
        <v>59</v>
      </c>
    </row>
    <row r="11" spans="1:7" ht="12.75">
      <c r="A11" s="87" t="s">
        <v>197</v>
      </c>
      <c r="B11" s="80"/>
      <c r="C11" s="80"/>
      <c r="D11" s="31"/>
      <c r="E11" s="86" t="s">
        <v>80</v>
      </c>
      <c r="F11" s="79"/>
      <c r="G11" s="32">
        <v>179</v>
      </c>
    </row>
    <row r="12" spans="1:4" ht="12.75">
      <c r="A12" s="33"/>
      <c r="B12" s="33"/>
      <c r="C12" s="33"/>
      <c r="D12" s="31"/>
    </row>
    <row r="13" spans="1:4" ht="12.75">
      <c r="A13" s="63" t="s">
        <v>28</v>
      </c>
      <c r="B13" s="79" t="str">
        <f>'2nd Rd Boys'!B7</f>
        <v>Tyler McNutt</v>
      </c>
      <c r="C13" s="79"/>
      <c r="D13" s="36">
        <v>183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12" sqref="G12"/>
    </sheetView>
  </sheetViews>
  <sheetFormatPr defaultColWidth="9.140625" defaultRowHeight="12.75"/>
  <sheetData>
    <row r="2" spans="1:4" ht="12.75">
      <c r="A2" s="34" t="s">
        <v>26</v>
      </c>
      <c r="B2" s="79" t="str">
        <f>'2nd Rd Girls'!B5</f>
        <v>Taylor Jensen</v>
      </c>
      <c r="C2" s="79"/>
      <c r="D2" s="34">
        <v>213</v>
      </c>
    </row>
    <row r="3" spans="1:4" ht="12.75">
      <c r="A3" s="35"/>
      <c r="B3" s="35"/>
      <c r="C3" s="35"/>
      <c r="D3" s="30"/>
    </row>
    <row r="4" spans="1:7" ht="12.75">
      <c r="A4" s="87" t="s">
        <v>198</v>
      </c>
      <c r="B4" s="80"/>
      <c r="C4" s="80"/>
      <c r="D4" s="31"/>
      <c r="E4" s="86" t="s">
        <v>138</v>
      </c>
      <c r="F4" s="79"/>
      <c r="G4" s="29">
        <v>195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79" t="str">
        <f>'2nd Rd Girls'!B8</f>
        <v>Brystal Beyer</v>
      </c>
      <c r="C6" s="79"/>
      <c r="D6" s="36">
        <v>167</v>
      </c>
      <c r="G6" s="31"/>
    </row>
    <row r="7" ht="12.75">
      <c r="G7" s="31"/>
    </row>
    <row r="8" spans="5:10" ht="12.75">
      <c r="E8" s="66" t="s">
        <v>196</v>
      </c>
      <c r="F8" s="67"/>
      <c r="G8" s="31"/>
      <c r="H8" s="81" t="s">
        <v>143</v>
      </c>
      <c r="I8" s="84"/>
      <c r="J8" s="84"/>
    </row>
    <row r="9" spans="1:7" ht="12.75">
      <c r="A9" s="63" t="s">
        <v>29</v>
      </c>
      <c r="B9" s="79" t="str">
        <f>'2nd Rd Girls'!B6</f>
        <v>Caitlin Mertins</v>
      </c>
      <c r="C9" s="79"/>
      <c r="D9" s="34">
        <v>182</v>
      </c>
      <c r="G9" s="31"/>
    </row>
    <row r="10" spans="1:9" ht="12.75">
      <c r="A10" s="35"/>
      <c r="B10" s="35"/>
      <c r="C10" s="35"/>
      <c r="D10" s="30"/>
      <c r="G10" s="31"/>
      <c r="I10" s="45" t="s">
        <v>59</v>
      </c>
    </row>
    <row r="11" spans="1:7" ht="12.75">
      <c r="A11" s="87" t="s">
        <v>199</v>
      </c>
      <c r="B11" s="80"/>
      <c r="C11" s="80"/>
      <c r="D11" s="31"/>
      <c r="E11" s="86" t="s">
        <v>143</v>
      </c>
      <c r="F11" s="79"/>
      <c r="G11" s="32">
        <v>215</v>
      </c>
    </row>
    <row r="12" spans="1:4" ht="12.75">
      <c r="A12" s="33"/>
      <c r="B12" s="33"/>
      <c r="C12" s="33"/>
      <c r="D12" s="31"/>
    </row>
    <row r="13" spans="1:4" ht="12.75">
      <c r="A13" s="63" t="s">
        <v>28</v>
      </c>
      <c r="B13" s="79" t="str">
        <f>'2nd Rd Girls'!B7</f>
        <v>McKenzie Mattice</v>
      </c>
      <c r="C13" s="79"/>
      <c r="D13" s="36">
        <v>212</v>
      </c>
    </row>
  </sheetData>
  <sheetProtection/>
  <mergeCells count="10">
    <mergeCell ref="H8:J8"/>
    <mergeCell ref="B2:C2"/>
    <mergeCell ref="B6:C6"/>
    <mergeCell ref="E4:F4"/>
    <mergeCell ref="E11:F11"/>
    <mergeCell ref="B9:C9"/>
    <mergeCell ref="A11:C11"/>
    <mergeCell ref="B13:C13"/>
    <mergeCell ref="E8:F8"/>
    <mergeCell ref="A4:C4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9" t="str">
        <f>'2nd Rd Hdcp'!B4</f>
        <v>Anthony Swanson</v>
      </c>
      <c r="C2" s="79"/>
      <c r="D2" s="34">
        <f>G18</f>
        <v>215</v>
      </c>
    </row>
    <row r="3" spans="1:4" ht="12.75">
      <c r="A3" s="35"/>
      <c r="B3" s="35"/>
      <c r="C3" s="35"/>
      <c r="D3" s="30"/>
    </row>
    <row r="4" spans="1:7" ht="12.75">
      <c r="A4" s="87" t="s">
        <v>200</v>
      </c>
      <c r="B4" s="80"/>
      <c r="C4" s="80"/>
      <c r="D4" s="31"/>
      <c r="E4" s="86" t="s">
        <v>158</v>
      </c>
      <c r="F4" s="79"/>
      <c r="G4" s="29">
        <f>G27</f>
        <v>219</v>
      </c>
    </row>
    <row r="5" spans="1:7" ht="12.75">
      <c r="A5" s="33"/>
      <c r="B5" s="33"/>
      <c r="C5" s="33"/>
      <c r="D5" s="31"/>
      <c r="G5" s="30"/>
    </row>
    <row r="6" spans="1:7" ht="12.75">
      <c r="A6" s="63" t="s">
        <v>27</v>
      </c>
      <c r="B6" s="79" t="str">
        <f>'2nd Rd Hdcp'!B7</f>
        <v>Kasey Hughes</v>
      </c>
      <c r="C6" s="79"/>
      <c r="D6" s="36">
        <f>G19</f>
        <v>161</v>
      </c>
      <c r="G6" s="31"/>
    </row>
    <row r="7" ht="12.75">
      <c r="G7" s="31"/>
    </row>
    <row r="8" spans="5:10" ht="12.75">
      <c r="E8" s="66" t="s">
        <v>202</v>
      </c>
      <c r="F8" s="67"/>
      <c r="G8" s="31"/>
      <c r="H8" s="81" t="s">
        <v>161</v>
      </c>
      <c r="I8" s="84"/>
      <c r="J8" s="84"/>
    </row>
    <row r="9" spans="1:11" ht="12.75">
      <c r="A9" s="63" t="s">
        <v>29</v>
      </c>
      <c r="B9" s="79" t="str">
        <f>'2nd Rd Hdcp'!B5</f>
        <v>Aubrey Jacak</v>
      </c>
      <c r="C9" s="79"/>
      <c r="D9" s="34">
        <f>G21</f>
        <v>214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5" t="s">
        <v>59</v>
      </c>
      <c r="J10" s="33"/>
      <c r="K10" s="33"/>
    </row>
    <row r="11" spans="1:11" ht="12.75">
      <c r="A11" s="87" t="s">
        <v>201</v>
      </c>
      <c r="B11" s="80"/>
      <c r="C11" s="80"/>
      <c r="D11" s="31"/>
      <c r="E11" s="86" t="s">
        <v>161</v>
      </c>
      <c r="F11" s="79"/>
      <c r="G11" s="32">
        <f>G28</f>
        <v>229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63" t="s">
        <v>28</v>
      </c>
      <c r="B13" s="79" t="str">
        <f>'2nd Rd Hdcp'!B6</f>
        <v>Delaney Brown</v>
      </c>
      <c r="C13" s="79"/>
      <c r="D13" s="36">
        <f>G22</f>
        <v>173</v>
      </c>
      <c r="J13" s="33"/>
      <c r="K13" s="33"/>
    </row>
    <row r="14" spans="10:11" ht="12.75">
      <c r="J14" s="33"/>
      <c r="K14" s="33"/>
    </row>
    <row r="16" spans="1:10" ht="12.75">
      <c r="A16" s="85" t="s">
        <v>60</v>
      </c>
      <c r="B16" s="67"/>
      <c r="C16" s="67"/>
      <c r="D16" s="67"/>
      <c r="E16" s="67"/>
      <c r="F16" s="67"/>
      <c r="I16" s="85"/>
      <c r="J16" s="85"/>
    </row>
    <row r="18" spans="1:10" ht="12.75">
      <c r="A18" t="s">
        <v>26</v>
      </c>
      <c r="B18" s="67" t="str">
        <f>B2</f>
        <v>Anthony Swanson</v>
      </c>
      <c r="C18" s="67"/>
      <c r="D18">
        <v>156</v>
      </c>
      <c r="E18">
        <v>59</v>
      </c>
      <c r="G18">
        <f>SUM(D18:F18)</f>
        <v>215</v>
      </c>
      <c r="I18" s="67"/>
      <c r="J18" s="67"/>
    </row>
    <row r="19" spans="1:10" ht="12.75">
      <c r="A19" s="62" t="s">
        <v>27</v>
      </c>
      <c r="B19" s="67" t="str">
        <f>B6</f>
        <v>Kasey Hughes</v>
      </c>
      <c r="C19" s="67"/>
      <c r="D19">
        <v>110</v>
      </c>
      <c r="E19">
        <v>51</v>
      </c>
      <c r="G19">
        <f aca="true" t="shared" si="0" ref="G19:G28">SUM(D19:F19)</f>
        <v>161</v>
      </c>
      <c r="I19" s="67"/>
      <c r="J19" s="67"/>
    </row>
    <row r="21" spans="1:10" ht="12.75">
      <c r="A21" s="62" t="s">
        <v>29</v>
      </c>
      <c r="B21" s="67" t="str">
        <f>B9</f>
        <v>Aubrey Jacak</v>
      </c>
      <c r="C21" s="67"/>
      <c r="D21">
        <v>160</v>
      </c>
      <c r="E21">
        <v>54</v>
      </c>
      <c r="G21">
        <f t="shared" si="0"/>
        <v>214</v>
      </c>
      <c r="I21" s="67"/>
      <c r="J21" s="67"/>
    </row>
    <row r="22" spans="1:10" ht="12.75">
      <c r="A22" s="62" t="s">
        <v>28</v>
      </c>
      <c r="B22" s="67" t="str">
        <f>B13</f>
        <v>Delaney Brown</v>
      </c>
      <c r="C22" s="67"/>
      <c r="D22">
        <v>119</v>
      </c>
      <c r="E22">
        <v>54</v>
      </c>
      <c r="G22">
        <f t="shared" si="0"/>
        <v>173</v>
      </c>
      <c r="I22" s="67"/>
      <c r="J22" s="67"/>
    </row>
    <row r="24" spans="2:10" ht="12.75">
      <c r="B24" s="67"/>
      <c r="C24" s="67"/>
      <c r="I24" s="83"/>
      <c r="J24" s="83"/>
    </row>
    <row r="25" spans="1:10" ht="12.75">
      <c r="A25" s="85" t="s">
        <v>30</v>
      </c>
      <c r="B25" s="67"/>
      <c r="C25" s="67"/>
      <c r="D25" s="67"/>
      <c r="E25" s="67"/>
      <c r="F25" s="67"/>
      <c r="I25" s="67"/>
      <c r="J25" s="67"/>
    </row>
    <row r="26" spans="9:10" ht="12.75">
      <c r="I26" s="67"/>
      <c r="J26" s="67"/>
    </row>
    <row r="27" spans="2:10" ht="12.75">
      <c r="B27" s="67" t="str">
        <f>E4</f>
        <v>Anthony Swanson</v>
      </c>
      <c r="C27" s="67"/>
      <c r="D27">
        <v>160</v>
      </c>
      <c r="E27">
        <v>59</v>
      </c>
      <c r="G27">
        <f t="shared" si="0"/>
        <v>219</v>
      </c>
      <c r="I27" s="67"/>
      <c r="J27" s="67"/>
    </row>
    <row r="28" spans="2:10" ht="12.75">
      <c r="B28" s="67" t="str">
        <f>E11</f>
        <v>Aubrey Jacak</v>
      </c>
      <c r="C28" s="67"/>
      <c r="D28">
        <v>175</v>
      </c>
      <c r="E28">
        <v>54</v>
      </c>
      <c r="G28">
        <f t="shared" si="0"/>
        <v>229</v>
      </c>
      <c r="I28" s="67"/>
      <c r="J28" s="67"/>
    </row>
    <row r="32" spans="9:10" ht="12.75">
      <c r="I32" s="67"/>
      <c r="J32" s="67"/>
    </row>
    <row r="33" spans="9:10" ht="12.75">
      <c r="I33" s="67"/>
      <c r="J33" s="67"/>
    </row>
    <row r="35" spans="9:10" ht="12.75">
      <c r="I35" s="67"/>
      <c r="J35" s="67"/>
    </row>
    <row r="36" spans="9:10" ht="12.75">
      <c r="I36" s="67"/>
      <c r="J36" s="67"/>
    </row>
    <row r="40" spans="9:10" ht="12.75">
      <c r="I40" s="67"/>
      <c r="J40" s="67"/>
    </row>
    <row r="41" spans="9:10" ht="12.75">
      <c r="I41" s="67"/>
      <c r="J41" s="67"/>
    </row>
  </sheetData>
  <sheetProtection/>
  <mergeCells count="35">
    <mergeCell ref="H8:J8"/>
    <mergeCell ref="B2:C2"/>
    <mergeCell ref="B6:C6"/>
    <mergeCell ref="E4:F4"/>
    <mergeCell ref="B9:C9"/>
    <mergeCell ref="A11:C11"/>
    <mergeCell ref="E11:F11"/>
    <mergeCell ref="E8:F8"/>
    <mergeCell ref="B13:C13"/>
    <mergeCell ref="A4:C4"/>
    <mergeCell ref="B18:C18"/>
    <mergeCell ref="B19:C19"/>
    <mergeCell ref="B24:C24"/>
    <mergeCell ref="A25:F25"/>
    <mergeCell ref="A16:F16"/>
    <mergeCell ref="B27:C27"/>
    <mergeCell ref="B28:C28"/>
    <mergeCell ref="B21:C21"/>
    <mergeCell ref="B22:C22"/>
    <mergeCell ref="I25:J25"/>
    <mergeCell ref="I19:J19"/>
    <mergeCell ref="I16:J16"/>
    <mergeCell ref="I18:J18"/>
    <mergeCell ref="I28:J28"/>
    <mergeCell ref="I27:J27"/>
    <mergeCell ref="I21:J21"/>
    <mergeCell ref="I22:J22"/>
    <mergeCell ref="I26:J26"/>
    <mergeCell ref="I24:J24"/>
    <mergeCell ref="I40:J40"/>
    <mergeCell ref="I41:J41"/>
    <mergeCell ref="I35:J35"/>
    <mergeCell ref="I36:J36"/>
    <mergeCell ref="I32:J32"/>
    <mergeCell ref="I33:J3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showZeros="0" zoomScalePageLayoutView="0" workbookViewId="0" topLeftCell="A51">
      <selection activeCell="J54" sqref="J5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2" t="s">
        <v>11</v>
      </c>
      <c r="B1" s="67"/>
      <c r="D1" s="73"/>
      <c r="E1" s="67"/>
      <c r="F1" s="67"/>
      <c r="G1" s="67"/>
      <c r="H1" s="67"/>
      <c r="I1" s="67"/>
      <c r="J1" s="74"/>
      <c r="K1" s="74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9">
        <v>1</v>
      </c>
      <c r="B4" s="7" t="s">
        <v>67</v>
      </c>
      <c r="C4" s="8">
        <v>3</v>
      </c>
      <c r="D4" s="9">
        <v>225</v>
      </c>
      <c r="E4" s="9">
        <v>170</v>
      </c>
      <c r="F4" s="9">
        <v>213</v>
      </c>
      <c r="G4" s="9">
        <v>223</v>
      </c>
      <c r="H4" s="9">
        <v>206</v>
      </c>
      <c r="I4" s="9">
        <v>256</v>
      </c>
      <c r="J4" s="10">
        <f>SUM(D4:I4)</f>
        <v>1293</v>
      </c>
      <c r="K4" s="11">
        <f>AVERAGE(D4:I4)</f>
        <v>215.5</v>
      </c>
      <c r="L4" s="48">
        <f>MAX(D4:I4)</f>
        <v>256</v>
      </c>
      <c r="M4" s="46"/>
    </row>
    <row r="5" spans="1:12" ht="15">
      <c r="A5" s="9">
        <v>2</v>
      </c>
      <c r="B5" s="7" t="s">
        <v>128</v>
      </c>
      <c r="C5" s="8">
        <v>47</v>
      </c>
      <c r="D5" s="9">
        <v>205</v>
      </c>
      <c r="E5" s="9">
        <v>201</v>
      </c>
      <c r="F5" s="9">
        <v>247</v>
      </c>
      <c r="G5" s="9">
        <v>220</v>
      </c>
      <c r="H5" s="9">
        <v>187</v>
      </c>
      <c r="I5" s="9">
        <v>215</v>
      </c>
      <c r="J5" s="10">
        <f>SUM(D5:I5)</f>
        <v>1275</v>
      </c>
      <c r="K5" s="11">
        <f aca="true" t="shared" si="0" ref="K5:K23">AVERAGE(D5:I5)</f>
        <v>212.5</v>
      </c>
      <c r="L5" s="48">
        <f>MAX(D5:I5)</f>
        <v>247</v>
      </c>
    </row>
    <row r="6" spans="1:12" ht="15">
      <c r="A6" s="9">
        <v>3</v>
      </c>
      <c r="B6" s="7" t="s">
        <v>80</v>
      </c>
      <c r="C6" s="8">
        <v>12</v>
      </c>
      <c r="D6" s="9">
        <v>218</v>
      </c>
      <c r="E6" s="9">
        <v>221</v>
      </c>
      <c r="F6" s="9">
        <v>183</v>
      </c>
      <c r="G6" s="9">
        <v>190</v>
      </c>
      <c r="H6" s="9">
        <v>238</v>
      </c>
      <c r="I6" s="9">
        <v>188</v>
      </c>
      <c r="J6" s="10">
        <f>SUM(D6:I6)</f>
        <v>1238</v>
      </c>
      <c r="K6" s="11">
        <f t="shared" si="0"/>
        <v>206.33333333333334</v>
      </c>
      <c r="L6" s="48">
        <f>MAX(D6:I6)</f>
        <v>238</v>
      </c>
    </row>
    <row r="7" spans="1:12" ht="15">
      <c r="A7" s="9">
        <v>4</v>
      </c>
      <c r="B7" s="7" t="s">
        <v>77</v>
      </c>
      <c r="C7" s="8">
        <v>11</v>
      </c>
      <c r="D7" s="9">
        <v>150</v>
      </c>
      <c r="E7" s="9">
        <v>208</v>
      </c>
      <c r="F7" s="9">
        <v>236</v>
      </c>
      <c r="G7" s="9">
        <v>223</v>
      </c>
      <c r="H7" s="9">
        <v>169</v>
      </c>
      <c r="I7" s="9">
        <v>243</v>
      </c>
      <c r="J7" s="10">
        <f>SUM(D7:I7)</f>
        <v>1229</v>
      </c>
      <c r="K7" s="11">
        <f t="shared" si="0"/>
        <v>204.83333333333334</v>
      </c>
      <c r="L7" s="48">
        <f>MAX(D7:I7)</f>
        <v>243</v>
      </c>
    </row>
    <row r="8" spans="1:12" ht="15">
      <c r="A8" s="9">
        <v>5</v>
      </c>
      <c r="B8" s="7" t="s">
        <v>78</v>
      </c>
      <c r="C8" s="8">
        <v>11</v>
      </c>
      <c r="D8" s="9">
        <v>175</v>
      </c>
      <c r="E8" s="9">
        <v>240</v>
      </c>
      <c r="F8" s="9">
        <v>226</v>
      </c>
      <c r="G8" s="9">
        <v>170</v>
      </c>
      <c r="H8" s="9">
        <v>246</v>
      </c>
      <c r="I8" s="9">
        <v>168</v>
      </c>
      <c r="J8" s="10">
        <f>SUM(D8:I8)</f>
        <v>1225</v>
      </c>
      <c r="K8" s="11">
        <f t="shared" si="0"/>
        <v>204.16666666666666</v>
      </c>
      <c r="L8" s="48">
        <f>MAX(D8:I8)</f>
        <v>246</v>
      </c>
    </row>
    <row r="9" spans="1:12" ht="15">
      <c r="A9" s="9">
        <v>6</v>
      </c>
      <c r="B9" s="7" t="s">
        <v>63</v>
      </c>
      <c r="C9" s="8">
        <v>1</v>
      </c>
      <c r="D9" s="9">
        <v>197</v>
      </c>
      <c r="E9" s="9">
        <v>170</v>
      </c>
      <c r="F9" s="9">
        <v>209</v>
      </c>
      <c r="G9" s="9">
        <v>208</v>
      </c>
      <c r="H9" s="9">
        <v>146</v>
      </c>
      <c r="I9" s="9">
        <v>255</v>
      </c>
      <c r="J9" s="10">
        <f>SUM(D9:I9)</f>
        <v>1185</v>
      </c>
      <c r="K9" s="11">
        <f t="shared" si="0"/>
        <v>197.5</v>
      </c>
      <c r="L9" s="48">
        <f>MAX(D9:I9)</f>
        <v>255</v>
      </c>
    </row>
    <row r="10" spans="1:12" ht="15">
      <c r="A10" s="9">
        <v>7</v>
      </c>
      <c r="B10" s="7" t="s">
        <v>127</v>
      </c>
      <c r="C10" s="8">
        <v>46</v>
      </c>
      <c r="D10" s="9">
        <v>157</v>
      </c>
      <c r="E10" s="9">
        <v>156</v>
      </c>
      <c r="F10" s="9">
        <v>227</v>
      </c>
      <c r="G10" s="9">
        <v>205</v>
      </c>
      <c r="H10" s="9">
        <v>223</v>
      </c>
      <c r="I10" s="9">
        <v>214</v>
      </c>
      <c r="J10" s="10">
        <f>SUM(D10:I10)</f>
        <v>1182</v>
      </c>
      <c r="K10" s="11">
        <f t="shared" si="0"/>
        <v>197</v>
      </c>
      <c r="L10" s="48">
        <f>MAX(D10:I10)</f>
        <v>227</v>
      </c>
    </row>
    <row r="11" spans="1:12" ht="15">
      <c r="A11" s="9">
        <v>8</v>
      </c>
      <c r="B11" s="7" t="s">
        <v>71</v>
      </c>
      <c r="C11" s="8">
        <v>5</v>
      </c>
      <c r="D11" s="9">
        <v>170</v>
      </c>
      <c r="E11" s="9">
        <v>161</v>
      </c>
      <c r="F11" s="9">
        <v>221</v>
      </c>
      <c r="G11" s="9">
        <v>223</v>
      </c>
      <c r="H11" s="9">
        <v>166</v>
      </c>
      <c r="I11" s="9">
        <v>240</v>
      </c>
      <c r="J11" s="10">
        <f>SUM(D11:I11)</f>
        <v>1181</v>
      </c>
      <c r="K11" s="11">
        <f t="shared" si="0"/>
        <v>196.83333333333334</v>
      </c>
      <c r="L11" s="48">
        <f>MAX(D11:I11)</f>
        <v>240</v>
      </c>
    </row>
    <row r="12" spans="1:12" ht="15">
      <c r="A12" s="9">
        <v>9</v>
      </c>
      <c r="B12" s="7" t="s">
        <v>94</v>
      </c>
      <c r="C12" s="8">
        <v>23</v>
      </c>
      <c r="D12" s="9">
        <v>190</v>
      </c>
      <c r="E12" s="9">
        <v>190</v>
      </c>
      <c r="F12" s="9">
        <v>191</v>
      </c>
      <c r="G12" s="9">
        <v>176</v>
      </c>
      <c r="H12" s="9">
        <v>178</v>
      </c>
      <c r="I12" s="9">
        <v>247</v>
      </c>
      <c r="J12" s="10">
        <f>SUM(D12:I12)</f>
        <v>1172</v>
      </c>
      <c r="K12" s="11">
        <f t="shared" si="0"/>
        <v>195.33333333333334</v>
      </c>
      <c r="L12" s="48">
        <f>MAX(D12:I12)</f>
        <v>247</v>
      </c>
    </row>
    <row r="13" spans="1:12" ht="15">
      <c r="A13" s="9">
        <v>10</v>
      </c>
      <c r="B13" s="7" t="s">
        <v>96</v>
      </c>
      <c r="C13" s="8">
        <v>24</v>
      </c>
      <c r="D13" s="9">
        <v>192</v>
      </c>
      <c r="E13" s="9">
        <v>165</v>
      </c>
      <c r="F13" s="9">
        <v>177</v>
      </c>
      <c r="G13" s="9">
        <v>157</v>
      </c>
      <c r="H13" s="9">
        <v>290</v>
      </c>
      <c r="I13" s="9">
        <v>188</v>
      </c>
      <c r="J13" s="10">
        <f>SUM(D13:I13)</f>
        <v>1169</v>
      </c>
      <c r="K13" s="11">
        <f t="shared" si="0"/>
        <v>194.83333333333334</v>
      </c>
      <c r="L13" s="48">
        <f>MAX(D13:I13)</f>
        <v>290</v>
      </c>
    </row>
    <row r="14" spans="1:12" ht="15">
      <c r="A14" s="9">
        <v>11</v>
      </c>
      <c r="B14" s="7" t="s">
        <v>81</v>
      </c>
      <c r="C14" s="8">
        <v>13</v>
      </c>
      <c r="D14" s="9">
        <v>160</v>
      </c>
      <c r="E14" s="9">
        <v>204</v>
      </c>
      <c r="F14" s="9">
        <v>161</v>
      </c>
      <c r="G14" s="9">
        <v>245</v>
      </c>
      <c r="H14" s="9">
        <v>180</v>
      </c>
      <c r="I14" s="9">
        <v>216</v>
      </c>
      <c r="J14" s="10">
        <f>SUM(D14:I14)</f>
        <v>1166</v>
      </c>
      <c r="K14" s="11">
        <f t="shared" si="0"/>
        <v>194.33333333333334</v>
      </c>
      <c r="L14" s="48">
        <f>MAX(D14:I14)</f>
        <v>245</v>
      </c>
    </row>
    <row r="15" spans="1:12" ht="15">
      <c r="A15" s="9">
        <v>12</v>
      </c>
      <c r="B15" s="7" t="s">
        <v>72</v>
      </c>
      <c r="C15" s="8">
        <v>6</v>
      </c>
      <c r="D15" s="9">
        <v>174</v>
      </c>
      <c r="E15" s="9">
        <v>171</v>
      </c>
      <c r="F15" s="9">
        <v>182</v>
      </c>
      <c r="G15" s="9">
        <v>233</v>
      </c>
      <c r="H15" s="9">
        <v>162</v>
      </c>
      <c r="I15" s="9">
        <v>243</v>
      </c>
      <c r="J15" s="10">
        <f>SUM(D15:I15)</f>
        <v>1165</v>
      </c>
      <c r="K15" s="11">
        <f t="shared" si="0"/>
        <v>194.16666666666666</v>
      </c>
      <c r="L15" s="48">
        <f>MAX(D15:I15)</f>
        <v>243</v>
      </c>
    </row>
    <row r="16" spans="1:13" ht="15">
      <c r="A16" s="9">
        <v>13</v>
      </c>
      <c r="B16" s="7" t="s">
        <v>79</v>
      </c>
      <c r="C16" s="8">
        <v>12</v>
      </c>
      <c r="D16" s="9">
        <v>238</v>
      </c>
      <c r="E16" s="9">
        <v>203</v>
      </c>
      <c r="F16" s="9">
        <v>212</v>
      </c>
      <c r="G16" s="9">
        <v>158</v>
      </c>
      <c r="H16" s="9">
        <v>173</v>
      </c>
      <c r="I16" s="9">
        <v>181</v>
      </c>
      <c r="J16" s="10">
        <f>SUM(D16:I16)</f>
        <v>1165</v>
      </c>
      <c r="K16" s="11">
        <f t="shared" si="0"/>
        <v>194.16666666666666</v>
      </c>
      <c r="L16" s="48">
        <f>MAX(D16:I16)</f>
        <v>238</v>
      </c>
      <c r="M16" s="46"/>
    </row>
    <row r="17" spans="1:12" ht="15">
      <c r="A17" s="9">
        <v>14</v>
      </c>
      <c r="B17" s="7" t="s">
        <v>75</v>
      </c>
      <c r="C17" s="8">
        <v>10</v>
      </c>
      <c r="D17" s="9">
        <v>162</v>
      </c>
      <c r="E17" s="9">
        <v>163</v>
      </c>
      <c r="F17" s="9">
        <v>188</v>
      </c>
      <c r="G17" s="9">
        <v>212</v>
      </c>
      <c r="H17" s="9">
        <v>181</v>
      </c>
      <c r="I17" s="9">
        <v>245</v>
      </c>
      <c r="J17" s="10">
        <f>SUM(D17:I17)</f>
        <v>1151</v>
      </c>
      <c r="K17" s="11">
        <f t="shared" si="0"/>
        <v>191.83333333333334</v>
      </c>
      <c r="L17" s="48">
        <f>MAX(D17:I17)</f>
        <v>245</v>
      </c>
    </row>
    <row r="18" spans="1:12" ht="15">
      <c r="A18" s="9">
        <v>15</v>
      </c>
      <c r="B18" s="7" t="s">
        <v>100</v>
      </c>
      <c r="C18" s="8">
        <v>27</v>
      </c>
      <c r="D18" s="9">
        <v>193</v>
      </c>
      <c r="E18" s="9">
        <v>192</v>
      </c>
      <c r="F18" s="9">
        <v>185</v>
      </c>
      <c r="G18" s="9">
        <v>175</v>
      </c>
      <c r="H18" s="9">
        <v>171</v>
      </c>
      <c r="I18" s="9">
        <v>221</v>
      </c>
      <c r="J18" s="10">
        <f>SUM(D18:I18)</f>
        <v>1137</v>
      </c>
      <c r="K18" s="11">
        <f t="shared" si="0"/>
        <v>189.5</v>
      </c>
      <c r="L18" s="48">
        <f>MAX(D18:I18)</f>
        <v>221</v>
      </c>
    </row>
    <row r="19" spans="1:12" ht="15">
      <c r="A19" s="9">
        <v>16</v>
      </c>
      <c r="B19" s="7" t="s">
        <v>89</v>
      </c>
      <c r="C19" s="8">
        <v>18</v>
      </c>
      <c r="D19" s="9">
        <v>177</v>
      </c>
      <c r="E19" s="9">
        <v>174</v>
      </c>
      <c r="F19" s="9">
        <v>180</v>
      </c>
      <c r="G19" s="9">
        <v>213</v>
      </c>
      <c r="H19" s="9">
        <v>193</v>
      </c>
      <c r="I19" s="9">
        <v>196</v>
      </c>
      <c r="J19" s="10">
        <f>SUM(D19:I19)</f>
        <v>1133</v>
      </c>
      <c r="K19" s="11">
        <f t="shared" si="0"/>
        <v>188.83333333333334</v>
      </c>
      <c r="L19" s="48">
        <f>MAX(D19:I19)</f>
        <v>213</v>
      </c>
    </row>
    <row r="20" spans="1:12" ht="15">
      <c r="A20" s="9">
        <v>17</v>
      </c>
      <c r="B20" s="7" t="s">
        <v>117</v>
      </c>
      <c r="C20" s="8">
        <v>42</v>
      </c>
      <c r="D20" s="9">
        <v>171</v>
      </c>
      <c r="E20" s="9">
        <v>187</v>
      </c>
      <c r="F20" s="9">
        <v>192</v>
      </c>
      <c r="G20" s="9">
        <v>244</v>
      </c>
      <c r="H20" s="9">
        <v>153</v>
      </c>
      <c r="I20" s="9">
        <v>177</v>
      </c>
      <c r="J20" s="10">
        <f>SUM(D20:I20)</f>
        <v>1124</v>
      </c>
      <c r="K20" s="11">
        <f t="shared" si="0"/>
        <v>187.33333333333334</v>
      </c>
      <c r="L20" s="48">
        <f>MAX(D20:I20)</f>
        <v>244</v>
      </c>
    </row>
    <row r="21" spans="1:12" ht="15">
      <c r="A21" s="9">
        <v>18</v>
      </c>
      <c r="B21" s="7" t="s">
        <v>95</v>
      </c>
      <c r="C21" s="8">
        <v>23</v>
      </c>
      <c r="D21" s="9">
        <v>123</v>
      </c>
      <c r="E21" s="9">
        <v>226</v>
      </c>
      <c r="F21" s="9">
        <v>214</v>
      </c>
      <c r="G21" s="9">
        <v>153</v>
      </c>
      <c r="H21" s="9">
        <v>194</v>
      </c>
      <c r="I21" s="9">
        <v>208</v>
      </c>
      <c r="J21" s="10">
        <f>SUM(D21:I21)</f>
        <v>1118</v>
      </c>
      <c r="K21" s="11">
        <f t="shared" si="0"/>
        <v>186.33333333333334</v>
      </c>
      <c r="L21" s="48">
        <f>MAX(D21:I21)</f>
        <v>226</v>
      </c>
    </row>
    <row r="22" spans="1:12" ht="15">
      <c r="A22" s="9">
        <v>19</v>
      </c>
      <c r="B22" s="7" t="s">
        <v>85</v>
      </c>
      <c r="C22" s="8">
        <v>15</v>
      </c>
      <c r="D22" s="9">
        <v>201</v>
      </c>
      <c r="E22" s="9">
        <v>173</v>
      </c>
      <c r="F22" s="9">
        <v>179</v>
      </c>
      <c r="G22" s="9">
        <v>237</v>
      </c>
      <c r="H22" s="9">
        <v>145</v>
      </c>
      <c r="I22" s="9">
        <v>176</v>
      </c>
      <c r="J22" s="10">
        <f>SUM(D22:I22)</f>
        <v>1111</v>
      </c>
      <c r="K22" s="11">
        <f>AVERAGE(D22:I22)</f>
        <v>185.16666666666666</v>
      </c>
      <c r="L22" s="48">
        <f>MAX(D22:I22)</f>
        <v>237</v>
      </c>
    </row>
    <row r="23" spans="1:12" ht="15">
      <c r="A23" s="9">
        <v>20</v>
      </c>
      <c r="B23" s="7" t="s">
        <v>74</v>
      </c>
      <c r="C23" s="8">
        <v>9</v>
      </c>
      <c r="D23" s="9">
        <v>199</v>
      </c>
      <c r="E23" s="9">
        <v>201</v>
      </c>
      <c r="F23" s="9">
        <v>164</v>
      </c>
      <c r="G23" s="9">
        <v>171</v>
      </c>
      <c r="H23" s="9">
        <v>216</v>
      </c>
      <c r="I23" s="9">
        <v>159</v>
      </c>
      <c r="J23" s="10">
        <f>SUM(D23:I23)</f>
        <v>1110</v>
      </c>
      <c r="K23" s="11">
        <f>AVERAGE(D23:I23)</f>
        <v>185</v>
      </c>
      <c r="L23" s="48">
        <f>MAX(D23:I23)</f>
        <v>216</v>
      </c>
    </row>
    <row r="24" spans="1:12" ht="15">
      <c r="A24" s="9">
        <v>21</v>
      </c>
      <c r="B24" s="7" t="s">
        <v>124</v>
      </c>
      <c r="C24" s="8">
        <v>45</v>
      </c>
      <c r="D24" s="9">
        <v>134</v>
      </c>
      <c r="E24" s="9">
        <v>165</v>
      </c>
      <c r="F24" s="9">
        <v>213</v>
      </c>
      <c r="G24" s="9">
        <v>198</v>
      </c>
      <c r="H24" s="9">
        <v>203</v>
      </c>
      <c r="I24" s="9">
        <v>196</v>
      </c>
      <c r="J24" s="10">
        <f>SUM(D24:I24)</f>
        <v>1109</v>
      </c>
      <c r="K24" s="11">
        <f>AVERAGE(D24:I24)</f>
        <v>184.83333333333334</v>
      </c>
      <c r="L24" s="48">
        <f>MAX(D24:I24)</f>
        <v>213</v>
      </c>
    </row>
    <row r="25" spans="1:12" ht="15">
      <c r="A25" s="9">
        <v>22</v>
      </c>
      <c r="B25" s="7" t="s">
        <v>88</v>
      </c>
      <c r="C25" s="8">
        <v>17</v>
      </c>
      <c r="D25" s="9">
        <v>231</v>
      </c>
      <c r="E25" s="9">
        <v>183</v>
      </c>
      <c r="F25" s="9">
        <v>147</v>
      </c>
      <c r="G25" s="9">
        <v>185</v>
      </c>
      <c r="H25" s="9">
        <v>188</v>
      </c>
      <c r="I25" s="9">
        <v>164</v>
      </c>
      <c r="J25" s="10">
        <f>SUM(D25:I25)</f>
        <v>1098</v>
      </c>
      <c r="K25" s="11">
        <f>AVERAGE(D25:I25)</f>
        <v>183</v>
      </c>
      <c r="L25" s="48">
        <f>MAX(D25:I25)</f>
        <v>231</v>
      </c>
    </row>
    <row r="26" spans="1:12" ht="15">
      <c r="A26" s="9">
        <v>23</v>
      </c>
      <c r="B26" s="7" t="s">
        <v>102</v>
      </c>
      <c r="C26" s="8">
        <v>28</v>
      </c>
      <c r="D26" s="9">
        <v>230</v>
      </c>
      <c r="E26" s="9">
        <v>158</v>
      </c>
      <c r="F26" s="9">
        <v>160</v>
      </c>
      <c r="G26" s="9">
        <v>180</v>
      </c>
      <c r="H26" s="9">
        <v>207</v>
      </c>
      <c r="I26" s="9">
        <v>163</v>
      </c>
      <c r="J26" s="10">
        <f>SUM(D26:I26)</f>
        <v>1098</v>
      </c>
      <c r="K26" s="11">
        <f>AVERAGE(D26:I26)</f>
        <v>183</v>
      </c>
      <c r="L26" s="48">
        <f>MAX(D26:I26)</f>
        <v>230</v>
      </c>
    </row>
    <row r="27" spans="1:12" ht="15">
      <c r="A27" s="9">
        <v>24</v>
      </c>
      <c r="B27" s="7" t="s">
        <v>115</v>
      </c>
      <c r="C27" s="8">
        <v>41</v>
      </c>
      <c r="D27" s="9">
        <v>200</v>
      </c>
      <c r="E27" s="9">
        <v>162</v>
      </c>
      <c r="F27" s="9">
        <v>229</v>
      </c>
      <c r="G27" s="9">
        <v>183</v>
      </c>
      <c r="H27" s="9">
        <v>163</v>
      </c>
      <c r="I27" s="9">
        <v>156</v>
      </c>
      <c r="J27" s="10">
        <f>SUM(D27:I27)</f>
        <v>1093</v>
      </c>
      <c r="K27" s="11">
        <f>AVERAGE(D27:I27)</f>
        <v>182.16666666666666</v>
      </c>
      <c r="L27" s="48">
        <f>MAX(D27:I27)</f>
        <v>229</v>
      </c>
    </row>
    <row r="28" spans="1:12" ht="15">
      <c r="A28" s="9">
        <v>25</v>
      </c>
      <c r="B28" s="7" t="s">
        <v>97</v>
      </c>
      <c r="C28" s="8">
        <v>25</v>
      </c>
      <c r="D28" s="9">
        <v>206</v>
      </c>
      <c r="E28" s="9">
        <v>191</v>
      </c>
      <c r="F28" s="9">
        <v>172</v>
      </c>
      <c r="G28" s="9">
        <v>170</v>
      </c>
      <c r="H28" s="9">
        <v>178</v>
      </c>
      <c r="I28" s="9">
        <v>175</v>
      </c>
      <c r="J28" s="10">
        <f>SUM(D28:I28)</f>
        <v>1092</v>
      </c>
      <c r="K28" s="11">
        <f>AVERAGE(D28:I28)</f>
        <v>182</v>
      </c>
      <c r="L28" s="48">
        <f>MAX(D28:I28)</f>
        <v>206</v>
      </c>
    </row>
    <row r="29" spans="1:12" ht="15">
      <c r="A29" s="9">
        <v>26</v>
      </c>
      <c r="B29" s="7" t="s">
        <v>103</v>
      </c>
      <c r="C29" s="8">
        <v>28</v>
      </c>
      <c r="D29" s="9">
        <v>164</v>
      </c>
      <c r="E29" s="9">
        <v>192</v>
      </c>
      <c r="F29" s="9">
        <v>191</v>
      </c>
      <c r="G29" s="9">
        <v>182</v>
      </c>
      <c r="H29" s="9">
        <v>162</v>
      </c>
      <c r="I29" s="9">
        <v>201</v>
      </c>
      <c r="J29" s="10">
        <f>SUM(D29:I29)</f>
        <v>1092</v>
      </c>
      <c r="K29" s="11">
        <f>AVERAGE(D29:I29)</f>
        <v>182</v>
      </c>
      <c r="L29" s="48">
        <f>MAX(D29:I29)</f>
        <v>201</v>
      </c>
    </row>
    <row r="30" spans="1:12" ht="15">
      <c r="A30" s="9">
        <v>27</v>
      </c>
      <c r="B30" s="7" t="s">
        <v>122</v>
      </c>
      <c r="C30" s="8">
        <v>44</v>
      </c>
      <c r="D30" s="9">
        <v>144</v>
      </c>
      <c r="E30" s="9">
        <v>152</v>
      </c>
      <c r="F30" s="9">
        <v>203</v>
      </c>
      <c r="G30" s="9">
        <v>218</v>
      </c>
      <c r="H30" s="9">
        <v>168</v>
      </c>
      <c r="I30" s="9">
        <v>203</v>
      </c>
      <c r="J30" s="10">
        <f>SUM(D30:I30)</f>
        <v>1088</v>
      </c>
      <c r="K30" s="11">
        <f>AVERAGE(D30:I30)</f>
        <v>181.33333333333334</v>
      </c>
      <c r="L30" s="48">
        <f>MAX(D30:I30)</f>
        <v>218</v>
      </c>
    </row>
    <row r="31" spans="1:12" ht="15">
      <c r="A31" s="9">
        <v>28</v>
      </c>
      <c r="B31" s="7" t="s">
        <v>69</v>
      </c>
      <c r="C31" s="8">
        <v>4</v>
      </c>
      <c r="D31" s="9">
        <v>175</v>
      </c>
      <c r="E31" s="9">
        <v>201</v>
      </c>
      <c r="F31" s="9">
        <v>189</v>
      </c>
      <c r="G31" s="9">
        <v>163</v>
      </c>
      <c r="H31" s="9">
        <v>191</v>
      </c>
      <c r="I31" s="9">
        <v>164</v>
      </c>
      <c r="J31" s="10">
        <f>SUM(D31:I31)</f>
        <v>1083</v>
      </c>
      <c r="K31" s="11">
        <f>AVERAGE(D31:I31)</f>
        <v>180.5</v>
      </c>
      <c r="L31" s="48">
        <f>MAX(D31:I31)</f>
        <v>201</v>
      </c>
    </row>
    <row r="32" spans="1:12" ht="15">
      <c r="A32" s="9">
        <v>29</v>
      </c>
      <c r="B32" s="7" t="s">
        <v>82</v>
      </c>
      <c r="C32" s="8">
        <v>13</v>
      </c>
      <c r="D32" s="9">
        <v>170</v>
      </c>
      <c r="E32" s="9">
        <v>170</v>
      </c>
      <c r="F32" s="9">
        <v>196</v>
      </c>
      <c r="G32" s="9">
        <v>174</v>
      </c>
      <c r="H32" s="9">
        <v>154</v>
      </c>
      <c r="I32" s="9">
        <v>216</v>
      </c>
      <c r="J32" s="10">
        <f>SUM(D32:I32)</f>
        <v>1080</v>
      </c>
      <c r="K32" s="11">
        <f>AVERAGE(D32:I32)</f>
        <v>180</v>
      </c>
      <c r="L32" s="48">
        <f>MAX(D32:I32)</f>
        <v>216</v>
      </c>
    </row>
    <row r="33" spans="1:12" ht="15">
      <c r="A33" s="9">
        <v>30</v>
      </c>
      <c r="B33" s="7" t="s">
        <v>171</v>
      </c>
      <c r="C33" s="8">
        <v>1</v>
      </c>
      <c r="D33" s="9">
        <v>136</v>
      </c>
      <c r="E33" s="9">
        <v>206</v>
      </c>
      <c r="F33" s="9">
        <v>178</v>
      </c>
      <c r="G33" s="9">
        <v>183</v>
      </c>
      <c r="H33" s="9">
        <v>147</v>
      </c>
      <c r="I33" s="9">
        <v>220</v>
      </c>
      <c r="J33" s="10">
        <f>SUM(D33:I33)</f>
        <v>1070</v>
      </c>
      <c r="K33" s="11">
        <f>AVERAGE(D33:I33)</f>
        <v>178.33333333333334</v>
      </c>
      <c r="L33" s="48">
        <f>MAX(D33:I33)</f>
        <v>220</v>
      </c>
    </row>
    <row r="34" spans="1:12" ht="15">
      <c r="A34" s="9">
        <v>31</v>
      </c>
      <c r="B34" s="7" t="s">
        <v>101</v>
      </c>
      <c r="C34" s="8">
        <v>27</v>
      </c>
      <c r="D34" s="9">
        <v>155</v>
      </c>
      <c r="E34" s="9">
        <v>207</v>
      </c>
      <c r="F34" s="9">
        <v>211</v>
      </c>
      <c r="G34" s="9">
        <v>164</v>
      </c>
      <c r="H34" s="9">
        <v>148</v>
      </c>
      <c r="I34" s="9">
        <v>181</v>
      </c>
      <c r="J34" s="10">
        <f>SUM(D34:I34)</f>
        <v>1066</v>
      </c>
      <c r="K34" s="11">
        <f>AVERAGE(D34:I34)</f>
        <v>177.66666666666666</v>
      </c>
      <c r="L34" s="48">
        <f>MAX(D34:I34)</f>
        <v>211</v>
      </c>
    </row>
    <row r="35" spans="1:12" ht="15">
      <c r="A35" s="9">
        <v>32</v>
      </c>
      <c r="B35" s="7" t="s">
        <v>106</v>
      </c>
      <c r="C35" s="8">
        <v>30</v>
      </c>
      <c r="D35" s="9">
        <v>145</v>
      </c>
      <c r="E35" s="9">
        <v>223</v>
      </c>
      <c r="F35" s="9">
        <v>194</v>
      </c>
      <c r="G35" s="9">
        <v>174</v>
      </c>
      <c r="H35" s="9">
        <v>169</v>
      </c>
      <c r="I35" s="9">
        <v>161</v>
      </c>
      <c r="J35" s="10">
        <f>SUM(D35:I35)</f>
        <v>1066</v>
      </c>
      <c r="K35" s="11">
        <f>AVERAGE(D35:I35)</f>
        <v>177.66666666666666</v>
      </c>
      <c r="L35" s="48">
        <f>MAX(D35:I35)</f>
        <v>223</v>
      </c>
    </row>
    <row r="36" spans="1:12" ht="15">
      <c r="A36" s="9">
        <v>33</v>
      </c>
      <c r="B36" s="7" t="s">
        <v>116</v>
      </c>
      <c r="C36" s="8">
        <v>42</v>
      </c>
      <c r="D36" s="9">
        <v>190</v>
      </c>
      <c r="E36" s="9">
        <v>180</v>
      </c>
      <c r="F36" s="9">
        <v>192</v>
      </c>
      <c r="G36" s="9">
        <v>164</v>
      </c>
      <c r="H36" s="9">
        <v>178</v>
      </c>
      <c r="I36" s="9">
        <v>157</v>
      </c>
      <c r="J36" s="10">
        <f>SUM(D36:I36)</f>
        <v>1061</v>
      </c>
      <c r="K36" s="11">
        <f>AVERAGE(D36:I36)</f>
        <v>176.83333333333334</v>
      </c>
      <c r="L36" s="48">
        <f>MAX(D36:I36)</f>
        <v>192</v>
      </c>
    </row>
    <row r="37" spans="1:12" ht="15">
      <c r="A37" s="9">
        <v>34</v>
      </c>
      <c r="B37" s="7" t="s">
        <v>121</v>
      </c>
      <c r="C37" s="8">
        <v>44</v>
      </c>
      <c r="D37" s="9">
        <v>180</v>
      </c>
      <c r="E37" s="9">
        <v>155</v>
      </c>
      <c r="F37" s="9">
        <v>209</v>
      </c>
      <c r="G37" s="9">
        <v>157</v>
      </c>
      <c r="H37" s="9">
        <v>183</v>
      </c>
      <c r="I37" s="9">
        <v>172</v>
      </c>
      <c r="J37" s="10">
        <f>SUM(D37:I37)</f>
        <v>1056</v>
      </c>
      <c r="K37" s="11">
        <f>AVERAGE(D37:I37)</f>
        <v>176</v>
      </c>
      <c r="L37" s="48">
        <f>MAX(D37:I37)</f>
        <v>209</v>
      </c>
    </row>
    <row r="38" spans="1:12" ht="15">
      <c r="A38" s="9">
        <v>35</v>
      </c>
      <c r="B38" s="7" t="s">
        <v>93</v>
      </c>
      <c r="C38" s="8">
        <v>22</v>
      </c>
      <c r="D38" s="9">
        <v>190</v>
      </c>
      <c r="E38" s="9">
        <v>133</v>
      </c>
      <c r="F38" s="9">
        <v>173</v>
      </c>
      <c r="G38" s="9">
        <v>187</v>
      </c>
      <c r="H38" s="9">
        <v>200</v>
      </c>
      <c r="I38" s="9">
        <v>170</v>
      </c>
      <c r="J38" s="10">
        <f>SUM(D38:I38)</f>
        <v>1053</v>
      </c>
      <c r="K38" s="11">
        <f>AVERAGE(D38:I38)</f>
        <v>175.5</v>
      </c>
      <c r="L38" s="48">
        <f>MAX(D38:I38)</f>
        <v>200</v>
      </c>
    </row>
    <row r="39" spans="1:12" ht="15">
      <c r="A39" s="9">
        <v>36</v>
      </c>
      <c r="B39" s="7" t="s">
        <v>119</v>
      </c>
      <c r="C39" s="8">
        <v>43</v>
      </c>
      <c r="D39" s="9">
        <v>157</v>
      </c>
      <c r="E39" s="9">
        <v>165</v>
      </c>
      <c r="F39" s="9">
        <v>160</v>
      </c>
      <c r="G39" s="9">
        <v>237</v>
      </c>
      <c r="H39" s="9">
        <v>166</v>
      </c>
      <c r="I39" s="9">
        <v>167</v>
      </c>
      <c r="J39" s="10">
        <f>SUM(D39:I39)</f>
        <v>1052</v>
      </c>
      <c r="K39" s="11">
        <f>AVERAGE(D39:I39)</f>
        <v>175.33333333333334</v>
      </c>
      <c r="L39" s="48">
        <f>MAX(D39:I39)</f>
        <v>237</v>
      </c>
    </row>
    <row r="40" spans="1:12" ht="15">
      <c r="A40" s="9">
        <v>37</v>
      </c>
      <c r="B40" s="7" t="s">
        <v>83</v>
      </c>
      <c r="C40" s="8">
        <v>14</v>
      </c>
      <c r="D40" s="9">
        <v>229</v>
      </c>
      <c r="E40" s="9">
        <v>174</v>
      </c>
      <c r="F40" s="9">
        <v>154</v>
      </c>
      <c r="G40" s="9">
        <v>171</v>
      </c>
      <c r="H40" s="9">
        <v>148</v>
      </c>
      <c r="I40" s="9">
        <v>170</v>
      </c>
      <c r="J40" s="10">
        <f>SUM(D40:I40)</f>
        <v>1046</v>
      </c>
      <c r="K40" s="11">
        <f>AVERAGE(D40:I40)</f>
        <v>174.33333333333334</v>
      </c>
      <c r="L40" s="48">
        <f>MAX(D40:I40)</f>
        <v>229</v>
      </c>
    </row>
    <row r="41" spans="1:12" ht="15">
      <c r="A41" s="9">
        <v>38</v>
      </c>
      <c r="B41" s="7" t="s">
        <v>84</v>
      </c>
      <c r="C41" s="8">
        <v>15</v>
      </c>
      <c r="D41" s="9">
        <v>172</v>
      </c>
      <c r="E41" s="9">
        <v>149</v>
      </c>
      <c r="F41" s="9">
        <v>167</v>
      </c>
      <c r="G41" s="9">
        <v>196</v>
      </c>
      <c r="H41" s="9">
        <v>169</v>
      </c>
      <c r="I41" s="9">
        <v>193</v>
      </c>
      <c r="J41" s="10">
        <f>SUM(D41:I41)</f>
        <v>1046</v>
      </c>
      <c r="K41" s="11">
        <f>AVERAGE(D41:I41)</f>
        <v>174.33333333333334</v>
      </c>
      <c r="L41" s="48">
        <f>MAX(D41:I41)</f>
        <v>196</v>
      </c>
    </row>
    <row r="42" spans="1:12" ht="15">
      <c r="A42" s="9">
        <v>39</v>
      </c>
      <c r="B42" s="7" t="s">
        <v>105</v>
      </c>
      <c r="C42" s="8">
        <v>29</v>
      </c>
      <c r="D42" s="9">
        <v>199</v>
      </c>
      <c r="E42" s="9">
        <v>176</v>
      </c>
      <c r="F42" s="9">
        <v>160</v>
      </c>
      <c r="G42" s="9">
        <v>156</v>
      </c>
      <c r="H42" s="9">
        <v>204</v>
      </c>
      <c r="I42" s="9">
        <v>145</v>
      </c>
      <c r="J42" s="10">
        <f>SUM(D42:I42)</f>
        <v>1040</v>
      </c>
      <c r="K42" s="11">
        <f>AVERAGE(D42:I42)</f>
        <v>173.33333333333334</v>
      </c>
      <c r="L42" s="48">
        <f>MAX(D42:I42)</f>
        <v>204</v>
      </c>
    </row>
    <row r="43" spans="1:12" ht="15">
      <c r="A43" s="9">
        <v>40</v>
      </c>
      <c r="B43" s="7" t="s">
        <v>104</v>
      </c>
      <c r="C43" s="8">
        <v>29</v>
      </c>
      <c r="D43" s="9">
        <v>155</v>
      </c>
      <c r="E43" s="9">
        <v>180</v>
      </c>
      <c r="F43" s="9">
        <v>177</v>
      </c>
      <c r="G43" s="9">
        <v>188</v>
      </c>
      <c r="H43" s="9">
        <v>153</v>
      </c>
      <c r="I43" s="9">
        <v>185</v>
      </c>
      <c r="J43" s="10">
        <f>SUM(D43:I43)</f>
        <v>1038</v>
      </c>
      <c r="K43" s="11">
        <f>AVERAGE(D43:I43)</f>
        <v>173</v>
      </c>
      <c r="L43" s="48">
        <f>MAX(D43:I43)</f>
        <v>188</v>
      </c>
    </row>
    <row r="44" spans="1:12" ht="15">
      <c r="A44" s="9">
        <v>41</v>
      </c>
      <c r="B44" s="7" t="s">
        <v>90</v>
      </c>
      <c r="C44" s="8">
        <v>19</v>
      </c>
      <c r="D44" s="9">
        <v>172</v>
      </c>
      <c r="E44" s="9">
        <v>176</v>
      </c>
      <c r="F44" s="9">
        <v>158</v>
      </c>
      <c r="G44" s="9">
        <v>161</v>
      </c>
      <c r="H44" s="9">
        <v>177</v>
      </c>
      <c r="I44" s="9">
        <v>187</v>
      </c>
      <c r="J44" s="10">
        <f>SUM(D44:I44)</f>
        <v>1031</v>
      </c>
      <c r="K44" s="11">
        <f>AVERAGE(D44:I44)</f>
        <v>171.83333333333334</v>
      </c>
      <c r="L44" s="48">
        <f>MAX(D44:I44)</f>
        <v>187</v>
      </c>
    </row>
    <row r="45" spans="1:12" ht="15">
      <c r="A45" s="9">
        <v>42</v>
      </c>
      <c r="B45" s="7" t="s">
        <v>92</v>
      </c>
      <c r="C45" s="8">
        <v>21</v>
      </c>
      <c r="D45" s="9">
        <v>182</v>
      </c>
      <c r="E45" s="9">
        <v>173</v>
      </c>
      <c r="F45" s="9">
        <v>155</v>
      </c>
      <c r="G45" s="9">
        <v>203</v>
      </c>
      <c r="H45" s="9">
        <v>155</v>
      </c>
      <c r="I45" s="9">
        <v>160</v>
      </c>
      <c r="J45" s="10">
        <f>SUM(D45:I45)</f>
        <v>1028</v>
      </c>
      <c r="K45" s="11">
        <f>AVERAGE(D45:I45)</f>
        <v>171.33333333333334</v>
      </c>
      <c r="L45" s="48">
        <f>MAX(D45:I45)</f>
        <v>203</v>
      </c>
    </row>
    <row r="46" spans="1:12" ht="15">
      <c r="A46" s="9">
        <v>43</v>
      </c>
      <c r="B46" s="7" t="s">
        <v>111</v>
      </c>
      <c r="C46" s="8">
        <v>35</v>
      </c>
      <c r="D46" s="9">
        <v>164</v>
      </c>
      <c r="E46" s="9">
        <v>191</v>
      </c>
      <c r="F46" s="9">
        <v>141</v>
      </c>
      <c r="G46" s="9">
        <v>183</v>
      </c>
      <c r="H46" s="9">
        <v>173</v>
      </c>
      <c r="I46" s="9">
        <v>174</v>
      </c>
      <c r="J46" s="10">
        <f>SUM(D46:I46)</f>
        <v>1026</v>
      </c>
      <c r="K46" s="11">
        <f>AVERAGE(D46:I46)</f>
        <v>171</v>
      </c>
      <c r="L46" s="48">
        <f>MAX(D46:I46)</f>
        <v>191</v>
      </c>
    </row>
    <row r="47" spans="1:12" ht="15">
      <c r="A47" s="9">
        <v>44</v>
      </c>
      <c r="B47" s="7" t="s">
        <v>107</v>
      </c>
      <c r="C47" s="8">
        <v>33</v>
      </c>
      <c r="D47" s="9">
        <v>171</v>
      </c>
      <c r="E47" s="9">
        <v>220</v>
      </c>
      <c r="F47" s="9">
        <v>166</v>
      </c>
      <c r="G47" s="9">
        <v>175</v>
      </c>
      <c r="H47" s="9">
        <v>159</v>
      </c>
      <c r="I47" s="9">
        <v>134</v>
      </c>
      <c r="J47" s="10">
        <f>SUM(D47:I47)</f>
        <v>1025</v>
      </c>
      <c r="K47" s="11">
        <f>AVERAGE(D47:I47)</f>
        <v>170.83333333333334</v>
      </c>
      <c r="L47" s="48">
        <f>MAX(D47:I47)</f>
        <v>220</v>
      </c>
    </row>
    <row r="48" spans="1:12" ht="15">
      <c r="A48" s="9">
        <v>45</v>
      </c>
      <c r="B48" s="7" t="s">
        <v>65</v>
      </c>
      <c r="C48" s="8">
        <v>1</v>
      </c>
      <c r="D48" s="9">
        <v>206</v>
      </c>
      <c r="E48" s="9">
        <v>183</v>
      </c>
      <c r="F48" s="9">
        <v>145</v>
      </c>
      <c r="G48" s="9">
        <v>134</v>
      </c>
      <c r="H48" s="9">
        <v>171</v>
      </c>
      <c r="I48" s="9">
        <v>184</v>
      </c>
      <c r="J48" s="10">
        <f>SUM(D48:I48)</f>
        <v>1023</v>
      </c>
      <c r="K48" s="11">
        <f>AVERAGE(D48:I48)</f>
        <v>170.5</v>
      </c>
      <c r="L48" s="48">
        <f>MAX(D48:I48)</f>
        <v>206</v>
      </c>
    </row>
    <row r="49" spans="1:12" ht="15">
      <c r="A49" s="9">
        <v>46</v>
      </c>
      <c r="B49" s="7" t="s">
        <v>125</v>
      </c>
      <c r="C49" s="8">
        <v>45</v>
      </c>
      <c r="D49" s="9">
        <v>172</v>
      </c>
      <c r="E49" s="9">
        <v>144</v>
      </c>
      <c r="F49" s="9">
        <v>211</v>
      </c>
      <c r="G49" s="9">
        <v>148</v>
      </c>
      <c r="H49" s="9">
        <v>153</v>
      </c>
      <c r="I49" s="9">
        <v>170</v>
      </c>
      <c r="J49" s="10">
        <f>SUM(D49:I49)</f>
        <v>998</v>
      </c>
      <c r="K49" s="11">
        <f>AVERAGE(D49:I49)</f>
        <v>166.33333333333334</v>
      </c>
      <c r="L49" s="48">
        <f>MAX(D49:I49)</f>
        <v>211</v>
      </c>
    </row>
    <row r="50" spans="1:12" ht="15">
      <c r="A50" s="9">
        <v>47</v>
      </c>
      <c r="B50" s="7" t="s">
        <v>64</v>
      </c>
      <c r="C50" s="8">
        <v>2</v>
      </c>
      <c r="D50" s="9">
        <v>161</v>
      </c>
      <c r="E50" s="9">
        <v>129</v>
      </c>
      <c r="F50" s="9">
        <v>156</v>
      </c>
      <c r="G50" s="9">
        <v>134</v>
      </c>
      <c r="H50" s="9">
        <v>213</v>
      </c>
      <c r="I50" s="9">
        <v>201</v>
      </c>
      <c r="J50" s="10">
        <f>SUM(D50:I50)</f>
        <v>994</v>
      </c>
      <c r="K50" s="11">
        <f>AVERAGE(D50:I50)</f>
        <v>165.66666666666666</v>
      </c>
      <c r="L50" s="48">
        <f>MAX(D50:I50)</f>
        <v>213</v>
      </c>
    </row>
    <row r="51" spans="1:12" ht="15">
      <c r="A51" s="9">
        <v>48</v>
      </c>
      <c r="B51" s="7" t="s">
        <v>98</v>
      </c>
      <c r="C51" s="8">
        <v>26</v>
      </c>
      <c r="D51" s="9">
        <v>151</v>
      </c>
      <c r="E51" s="9">
        <v>146</v>
      </c>
      <c r="F51" s="9">
        <v>168</v>
      </c>
      <c r="G51" s="9">
        <v>144</v>
      </c>
      <c r="H51" s="9">
        <v>194</v>
      </c>
      <c r="I51" s="9">
        <v>191</v>
      </c>
      <c r="J51" s="10">
        <f>SUM(D51:I51)</f>
        <v>994</v>
      </c>
      <c r="K51" s="11">
        <f>AVERAGE(D51:I51)</f>
        <v>165.66666666666666</v>
      </c>
      <c r="L51" s="48">
        <f>MAX(D51:I51)</f>
        <v>194</v>
      </c>
    </row>
    <row r="52" spans="1:12" ht="15">
      <c r="A52" s="9">
        <v>49</v>
      </c>
      <c r="B52" s="7" t="s">
        <v>108</v>
      </c>
      <c r="C52" s="8">
        <v>33</v>
      </c>
      <c r="D52" s="9">
        <v>145</v>
      </c>
      <c r="E52" s="9">
        <v>168</v>
      </c>
      <c r="F52" s="9">
        <v>196</v>
      </c>
      <c r="G52" s="9">
        <v>180</v>
      </c>
      <c r="H52" s="9">
        <v>129</v>
      </c>
      <c r="I52" s="9">
        <v>173</v>
      </c>
      <c r="J52" s="10">
        <f>SUM(D52:I52)</f>
        <v>991</v>
      </c>
      <c r="K52" s="11">
        <f>AVERAGE(D52:I52)</f>
        <v>165.16666666666666</v>
      </c>
      <c r="L52" s="48">
        <f>MAX(D52:I52)</f>
        <v>196</v>
      </c>
    </row>
    <row r="53" spans="1:12" ht="15">
      <c r="A53" s="9">
        <v>50</v>
      </c>
      <c r="B53" s="7" t="s">
        <v>113</v>
      </c>
      <c r="C53" s="8">
        <v>38</v>
      </c>
      <c r="D53" s="9">
        <v>172</v>
      </c>
      <c r="E53" s="9">
        <v>150</v>
      </c>
      <c r="F53" s="9">
        <v>161</v>
      </c>
      <c r="G53" s="9">
        <v>217</v>
      </c>
      <c r="H53" s="9">
        <v>165</v>
      </c>
      <c r="I53" s="9">
        <v>126</v>
      </c>
      <c r="J53" s="10">
        <f>SUM(D53:I53)</f>
        <v>991</v>
      </c>
      <c r="K53" s="11">
        <f>AVERAGE(D53:I53)</f>
        <v>165.16666666666666</v>
      </c>
      <c r="L53" s="48">
        <f>MAX(D53:I53)</f>
        <v>217</v>
      </c>
    </row>
    <row r="54" spans="1:12" ht="15">
      <c r="A54" s="9">
        <v>51</v>
      </c>
      <c r="B54" s="7" t="s">
        <v>174</v>
      </c>
      <c r="C54" s="8">
        <v>25</v>
      </c>
      <c r="D54" s="9">
        <v>180</v>
      </c>
      <c r="E54" s="9">
        <v>201</v>
      </c>
      <c r="F54" s="9">
        <v>122</v>
      </c>
      <c r="G54" s="9">
        <v>168</v>
      </c>
      <c r="H54" s="9">
        <v>175</v>
      </c>
      <c r="I54" s="9">
        <v>142</v>
      </c>
      <c r="J54" s="10">
        <f>SUM(D54:I54)</f>
        <v>988</v>
      </c>
      <c r="K54" s="11">
        <f>AVERAGE(D54:I54)</f>
        <v>164.66666666666666</v>
      </c>
      <c r="L54" s="48">
        <f>MAX(D54:I54)</f>
        <v>201</v>
      </c>
    </row>
    <row r="55" spans="1:12" ht="15">
      <c r="A55" s="9">
        <v>52</v>
      </c>
      <c r="B55" s="7" t="s">
        <v>123</v>
      </c>
      <c r="C55" s="8">
        <v>44</v>
      </c>
      <c r="D55" s="9">
        <v>170</v>
      </c>
      <c r="E55" s="9">
        <v>164</v>
      </c>
      <c r="F55" s="9">
        <v>157</v>
      </c>
      <c r="G55" s="9">
        <v>161</v>
      </c>
      <c r="H55" s="9">
        <v>158</v>
      </c>
      <c r="I55" s="9">
        <v>171</v>
      </c>
      <c r="J55" s="10">
        <f>SUM(D55:I55)</f>
        <v>981</v>
      </c>
      <c r="K55" s="11">
        <f>AVERAGE(D55:I55)</f>
        <v>163.5</v>
      </c>
      <c r="L55" s="48">
        <f>MAX(D55:I55)</f>
        <v>171</v>
      </c>
    </row>
    <row r="56" spans="1:12" ht="15">
      <c r="A56" s="9">
        <v>53</v>
      </c>
      <c r="B56" s="7" t="s">
        <v>130</v>
      </c>
      <c r="C56" s="8">
        <v>48</v>
      </c>
      <c r="D56" s="9">
        <v>178</v>
      </c>
      <c r="E56" s="9">
        <v>169</v>
      </c>
      <c r="F56" s="9">
        <v>189</v>
      </c>
      <c r="G56" s="9">
        <v>138</v>
      </c>
      <c r="H56" s="9">
        <v>166</v>
      </c>
      <c r="I56" s="9">
        <v>141</v>
      </c>
      <c r="J56" s="10">
        <f>SUM(D56:I56)</f>
        <v>981</v>
      </c>
      <c r="K56" s="11">
        <f>AVERAGE(D56:I56)</f>
        <v>163.5</v>
      </c>
      <c r="L56" s="48">
        <f>MAX(D56:I56)</f>
        <v>189</v>
      </c>
    </row>
    <row r="57" spans="1:12" ht="15">
      <c r="A57" s="9">
        <v>54</v>
      </c>
      <c r="B57" s="7" t="s">
        <v>91</v>
      </c>
      <c r="C57" s="8">
        <v>21</v>
      </c>
      <c r="D57" s="9">
        <v>171</v>
      </c>
      <c r="E57" s="9">
        <v>168</v>
      </c>
      <c r="F57" s="9">
        <v>190</v>
      </c>
      <c r="G57" s="9">
        <v>162</v>
      </c>
      <c r="H57" s="9">
        <v>143</v>
      </c>
      <c r="I57" s="9">
        <v>144</v>
      </c>
      <c r="J57" s="10">
        <f>SUM(D57:I57)</f>
        <v>978</v>
      </c>
      <c r="K57" s="11">
        <f>AVERAGE(D57:I57)</f>
        <v>163</v>
      </c>
      <c r="L57" s="48">
        <f>MAX(D57:I57)</f>
        <v>190</v>
      </c>
    </row>
    <row r="58" spans="1:12" ht="15">
      <c r="A58" s="9">
        <v>55</v>
      </c>
      <c r="B58" s="7" t="s">
        <v>86</v>
      </c>
      <c r="C58" s="8">
        <v>16</v>
      </c>
      <c r="D58" s="9">
        <v>166</v>
      </c>
      <c r="E58" s="9">
        <v>118</v>
      </c>
      <c r="F58" s="9">
        <v>167</v>
      </c>
      <c r="G58" s="9">
        <v>175</v>
      </c>
      <c r="H58" s="9">
        <v>193</v>
      </c>
      <c r="I58" s="9">
        <v>156</v>
      </c>
      <c r="J58" s="10">
        <f>SUM(D58:I58)</f>
        <v>975</v>
      </c>
      <c r="K58" s="11">
        <f>AVERAGE(D58:I58)</f>
        <v>162.5</v>
      </c>
      <c r="L58" s="48">
        <f>MAX(D58:I58)</f>
        <v>193</v>
      </c>
    </row>
    <row r="59" spans="1:12" ht="15">
      <c r="A59" s="9">
        <v>56</v>
      </c>
      <c r="B59" s="7" t="s">
        <v>73</v>
      </c>
      <c r="C59" s="8">
        <v>9</v>
      </c>
      <c r="D59" s="9">
        <v>147</v>
      </c>
      <c r="E59" s="9">
        <v>137</v>
      </c>
      <c r="F59" s="9">
        <v>175</v>
      </c>
      <c r="G59" s="9">
        <v>176</v>
      </c>
      <c r="H59" s="9">
        <v>205</v>
      </c>
      <c r="I59" s="9">
        <v>132</v>
      </c>
      <c r="J59" s="10">
        <f>SUM(D59:I59)</f>
        <v>972</v>
      </c>
      <c r="K59" s="11">
        <f>AVERAGE(D59:I59)</f>
        <v>162</v>
      </c>
      <c r="L59" s="48">
        <f>MAX(D59:I59)</f>
        <v>205</v>
      </c>
    </row>
    <row r="60" spans="1:12" ht="15">
      <c r="A60" s="9">
        <v>57</v>
      </c>
      <c r="B60" s="7" t="s">
        <v>109</v>
      </c>
      <c r="C60" s="8">
        <v>34</v>
      </c>
      <c r="D60" s="9">
        <v>169</v>
      </c>
      <c r="E60" s="9">
        <v>180</v>
      </c>
      <c r="F60" s="9">
        <v>146</v>
      </c>
      <c r="G60" s="9">
        <v>142</v>
      </c>
      <c r="H60" s="9">
        <v>166</v>
      </c>
      <c r="I60" s="9">
        <v>159</v>
      </c>
      <c r="J60" s="10">
        <f>SUM(D60:I60)</f>
        <v>962</v>
      </c>
      <c r="K60" s="11">
        <f>AVERAGE(D60:I60)</f>
        <v>160.33333333333334</v>
      </c>
      <c r="L60" s="48">
        <f>MAX(D60:I60)</f>
        <v>180</v>
      </c>
    </row>
    <row r="61" spans="1:12" ht="15">
      <c r="A61" s="9">
        <v>58</v>
      </c>
      <c r="B61" s="7" t="s">
        <v>114</v>
      </c>
      <c r="C61" s="8">
        <v>41</v>
      </c>
      <c r="D61" s="9">
        <v>169</v>
      </c>
      <c r="E61" s="9">
        <v>145</v>
      </c>
      <c r="F61" s="9">
        <v>166</v>
      </c>
      <c r="G61" s="9">
        <v>165</v>
      </c>
      <c r="H61" s="9">
        <v>146</v>
      </c>
      <c r="I61" s="9">
        <v>170</v>
      </c>
      <c r="J61" s="10">
        <f>SUM(D61:I61)</f>
        <v>961</v>
      </c>
      <c r="K61" s="11">
        <f>AVERAGE(D61:I61)</f>
        <v>160.16666666666666</v>
      </c>
      <c r="L61" s="48">
        <f>MAX(D61:I61)</f>
        <v>170</v>
      </c>
    </row>
    <row r="62" spans="1:12" ht="15">
      <c r="A62" s="9">
        <v>59</v>
      </c>
      <c r="B62" s="7" t="s">
        <v>129</v>
      </c>
      <c r="C62" s="8">
        <v>48</v>
      </c>
      <c r="D62" s="9">
        <v>139</v>
      </c>
      <c r="E62" s="9">
        <v>137</v>
      </c>
      <c r="F62" s="9">
        <v>161</v>
      </c>
      <c r="G62" s="9">
        <v>178</v>
      </c>
      <c r="H62" s="9">
        <v>162</v>
      </c>
      <c r="I62" s="9">
        <v>178</v>
      </c>
      <c r="J62" s="10">
        <f>SUM(D62:I62)</f>
        <v>955</v>
      </c>
      <c r="K62" s="11">
        <f>AVERAGE(D62:I62)</f>
        <v>159.16666666666666</v>
      </c>
      <c r="L62" s="48">
        <f>MAX(D62:I62)</f>
        <v>178</v>
      </c>
    </row>
    <row r="63" spans="1:12" ht="15">
      <c r="A63" s="9">
        <v>60</v>
      </c>
      <c r="B63" s="7" t="s">
        <v>173</v>
      </c>
      <c r="C63" s="8">
        <v>19</v>
      </c>
      <c r="D63" s="9">
        <v>142</v>
      </c>
      <c r="E63" s="9">
        <v>147</v>
      </c>
      <c r="F63" s="9">
        <v>174</v>
      </c>
      <c r="G63" s="9">
        <v>153</v>
      </c>
      <c r="H63" s="9">
        <v>150</v>
      </c>
      <c r="I63" s="9">
        <v>186</v>
      </c>
      <c r="J63" s="10">
        <f>SUM(D63:I63)</f>
        <v>952</v>
      </c>
      <c r="K63" s="11">
        <f>AVERAGE(D63:I63)</f>
        <v>158.66666666666666</v>
      </c>
      <c r="L63" s="48">
        <f>MAX(D63:I63)</f>
        <v>186</v>
      </c>
    </row>
    <row r="64" spans="1:12" ht="15">
      <c r="A64" s="9">
        <v>61</v>
      </c>
      <c r="B64" s="7" t="s">
        <v>110</v>
      </c>
      <c r="C64" s="8">
        <v>34</v>
      </c>
      <c r="D64" s="9">
        <v>161</v>
      </c>
      <c r="E64" s="9">
        <v>143</v>
      </c>
      <c r="F64" s="9">
        <v>172</v>
      </c>
      <c r="G64" s="9">
        <v>158</v>
      </c>
      <c r="H64" s="9">
        <v>175</v>
      </c>
      <c r="I64" s="9">
        <v>139</v>
      </c>
      <c r="J64" s="10">
        <f>SUM(D64:I64)</f>
        <v>948</v>
      </c>
      <c r="K64" s="11">
        <f>AVERAGE(D64:I64)</f>
        <v>158</v>
      </c>
      <c r="L64" s="48">
        <f>MAX(D64:I64)</f>
        <v>175</v>
      </c>
    </row>
    <row r="65" spans="1:12" ht="15">
      <c r="A65" s="9">
        <v>62</v>
      </c>
      <c r="B65" s="7" t="s">
        <v>112</v>
      </c>
      <c r="C65" s="8">
        <v>36</v>
      </c>
      <c r="D65" s="9">
        <v>153</v>
      </c>
      <c r="E65" s="9">
        <v>177</v>
      </c>
      <c r="F65" s="9">
        <v>138</v>
      </c>
      <c r="G65" s="9">
        <v>239</v>
      </c>
      <c r="H65" s="9">
        <v>108</v>
      </c>
      <c r="I65" s="9">
        <v>133</v>
      </c>
      <c r="J65" s="10">
        <f>SUM(D65:I65)</f>
        <v>948</v>
      </c>
      <c r="K65" s="11">
        <f>AVERAGE(D65:I65)</f>
        <v>158</v>
      </c>
      <c r="L65" s="48">
        <f>MAX(D65:I65)</f>
        <v>239</v>
      </c>
    </row>
    <row r="66" spans="1:12" ht="15">
      <c r="A66" s="9">
        <v>63</v>
      </c>
      <c r="B66" s="7" t="s">
        <v>99</v>
      </c>
      <c r="C66" s="8">
        <v>26</v>
      </c>
      <c r="D66" s="9">
        <v>205</v>
      </c>
      <c r="E66" s="9">
        <v>182</v>
      </c>
      <c r="F66" s="9">
        <v>145</v>
      </c>
      <c r="G66" s="9">
        <v>150</v>
      </c>
      <c r="H66" s="9">
        <v>114</v>
      </c>
      <c r="I66" s="9">
        <v>140</v>
      </c>
      <c r="J66" s="10">
        <f>SUM(D66:I66)</f>
        <v>936</v>
      </c>
      <c r="K66" s="11">
        <f>AVERAGE(D66:I66)</f>
        <v>156</v>
      </c>
      <c r="L66" s="48">
        <f>MAX(D66:I66)</f>
        <v>205</v>
      </c>
    </row>
    <row r="67" spans="1:12" ht="15">
      <c r="A67" s="9">
        <v>64</v>
      </c>
      <c r="B67" s="7" t="s">
        <v>118</v>
      </c>
      <c r="C67" s="8">
        <v>42</v>
      </c>
      <c r="D67" s="9">
        <v>192</v>
      </c>
      <c r="E67" s="9">
        <v>128</v>
      </c>
      <c r="F67" s="9">
        <v>157</v>
      </c>
      <c r="G67" s="9">
        <v>195</v>
      </c>
      <c r="H67" s="9">
        <v>145</v>
      </c>
      <c r="I67" s="9">
        <v>114</v>
      </c>
      <c r="J67" s="10">
        <f>SUM(D67:I67)</f>
        <v>931</v>
      </c>
      <c r="K67" s="11">
        <f>AVERAGE(D67:I67)</f>
        <v>155.16666666666666</v>
      </c>
      <c r="L67" s="48">
        <f>MAX(D67:I67)</f>
        <v>195</v>
      </c>
    </row>
    <row r="68" spans="1:12" ht="15">
      <c r="A68" s="9">
        <v>65</v>
      </c>
      <c r="B68" s="7" t="s">
        <v>68</v>
      </c>
      <c r="C68" s="8">
        <v>4</v>
      </c>
      <c r="D68" s="9">
        <v>133</v>
      </c>
      <c r="E68" s="9">
        <v>147</v>
      </c>
      <c r="F68" s="9">
        <v>192</v>
      </c>
      <c r="G68" s="9">
        <v>171</v>
      </c>
      <c r="H68" s="9">
        <v>159</v>
      </c>
      <c r="I68" s="9">
        <v>128</v>
      </c>
      <c r="J68" s="10">
        <f>SUM(D68:I68)</f>
        <v>930</v>
      </c>
      <c r="K68" s="11">
        <f>AVERAGE(D68:I68)</f>
        <v>155</v>
      </c>
      <c r="L68" s="48">
        <f>MAX(D68:I68)</f>
        <v>192</v>
      </c>
    </row>
    <row r="69" spans="1:12" ht="15">
      <c r="A69" s="9">
        <v>66</v>
      </c>
      <c r="B69" s="7" t="s">
        <v>66</v>
      </c>
      <c r="C69" s="8">
        <v>3</v>
      </c>
      <c r="D69" s="9">
        <v>177</v>
      </c>
      <c r="E69" s="9">
        <v>167</v>
      </c>
      <c r="F69" s="9">
        <v>154</v>
      </c>
      <c r="G69" s="9">
        <v>128</v>
      </c>
      <c r="H69" s="9">
        <v>155</v>
      </c>
      <c r="I69" s="9">
        <v>147</v>
      </c>
      <c r="J69" s="10">
        <f>SUM(D69:I69)</f>
        <v>928</v>
      </c>
      <c r="K69" s="11">
        <f>AVERAGE(D69:I69)</f>
        <v>154.66666666666666</v>
      </c>
      <c r="L69" s="48">
        <f>MAX(D69:I69)</f>
        <v>177</v>
      </c>
    </row>
    <row r="70" spans="1:12" ht="15">
      <c r="A70" s="9">
        <v>67</v>
      </c>
      <c r="B70" s="7" t="s">
        <v>76</v>
      </c>
      <c r="C70" s="8">
        <v>10</v>
      </c>
      <c r="D70" s="9">
        <v>147</v>
      </c>
      <c r="E70" s="9">
        <v>139</v>
      </c>
      <c r="F70" s="9">
        <v>152</v>
      </c>
      <c r="G70" s="9">
        <v>187</v>
      </c>
      <c r="H70" s="9">
        <v>170</v>
      </c>
      <c r="I70" s="9">
        <v>120</v>
      </c>
      <c r="J70" s="10">
        <f>SUM(D70:I70)</f>
        <v>915</v>
      </c>
      <c r="K70" s="11">
        <f>AVERAGE(D70:I70)</f>
        <v>152.5</v>
      </c>
      <c r="L70" s="48">
        <f>MAX(D70:I70)</f>
        <v>187</v>
      </c>
    </row>
    <row r="71" spans="1:12" ht="15">
      <c r="A71" s="9">
        <v>68</v>
      </c>
      <c r="B71" s="7" t="s">
        <v>172</v>
      </c>
      <c r="C71" s="8">
        <v>12</v>
      </c>
      <c r="D71" s="9">
        <v>111</v>
      </c>
      <c r="E71" s="9">
        <v>132</v>
      </c>
      <c r="F71" s="9">
        <v>143</v>
      </c>
      <c r="G71" s="9">
        <v>201</v>
      </c>
      <c r="H71" s="9">
        <v>137</v>
      </c>
      <c r="I71" s="9">
        <v>190</v>
      </c>
      <c r="J71" s="10">
        <f>SUM(D71:I71)</f>
        <v>914</v>
      </c>
      <c r="K71" s="11">
        <f>AVERAGE(D71:I71)</f>
        <v>152.33333333333334</v>
      </c>
      <c r="L71" s="48">
        <f>MAX(D71:I71)</f>
        <v>201</v>
      </c>
    </row>
    <row r="72" spans="1:12" ht="15">
      <c r="A72" s="9">
        <v>69</v>
      </c>
      <c r="B72" s="7" t="s">
        <v>120</v>
      </c>
      <c r="C72" s="8">
        <v>43</v>
      </c>
      <c r="D72" s="9">
        <v>148</v>
      </c>
      <c r="E72" s="9">
        <v>160</v>
      </c>
      <c r="F72" s="9">
        <v>122</v>
      </c>
      <c r="G72" s="9">
        <v>173</v>
      </c>
      <c r="H72" s="9">
        <v>147</v>
      </c>
      <c r="I72" s="9">
        <v>164</v>
      </c>
      <c r="J72" s="10">
        <f>SUM(D72:I72)</f>
        <v>914</v>
      </c>
      <c r="K72" s="11">
        <f>AVERAGE(D72:I72)</f>
        <v>152.33333333333334</v>
      </c>
      <c r="L72" s="48">
        <f>MAX(D72:I72)</f>
        <v>173</v>
      </c>
    </row>
    <row r="73" spans="1:12" ht="15">
      <c r="A73" s="9">
        <v>70</v>
      </c>
      <c r="B73" s="7" t="s">
        <v>87</v>
      </c>
      <c r="C73" s="8">
        <v>17</v>
      </c>
      <c r="D73" s="9">
        <v>163</v>
      </c>
      <c r="E73" s="9">
        <v>147</v>
      </c>
      <c r="F73" s="9">
        <v>181</v>
      </c>
      <c r="G73" s="9">
        <v>114</v>
      </c>
      <c r="H73" s="9">
        <v>121</v>
      </c>
      <c r="I73" s="9">
        <v>121</v>
      </c>
      <c r="J73" s="10">
        <f>SUM(D73:I73)</f>
        <v>847</v>
      </c>
      <c r="K73" s="11">
        <f>AVERAGE(D73:I73)</f>
        <v>141.16666666666666</v>
      </c>
      <c r="L73" s="48">
        <f>MAX(D73:I73)</f>
        <v>181</v>
      </c>
    </row>
    <row r="74" spans="1:12" ht="15">
      <c r="A74" s="9">
        <v>71</v>
      </c>
      <c r="B74" s="7" t="s">
        <v>70</v>
      </c>
      <c r="C74" s="8">
        <v>5</v>
      </c>
      <c r="D74" s="9">
        <v>108</v>
      </c>
      <c r="E74" s="9">
        <v>184</v>
      </c>
      <c r="F74" s="9">
        <v>168</v>
      </c>
      <c r="G74" s="9">
        <v>144</v>
      </c>
      <c r="H74" s="9">
        <v>110</v>
      </c>
      <c r="I74" s="9">
        <v>111</v>
      </c>
      <c r="J74" s="10">
        <f>SUM(D74:I74)</f>
        <v>825</v>
      </c>
      <c r="K74" s="11">
        <f>AVERAGE(D74:I74)</f>
        <v>137.5</v>
      </c>
      <c r="L74" s="48">
        <f>MAX(D74:I74)</f>
        <v>184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">
      <selection activeCell="J4" sqref="J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2" t="s">
        <v>12</v>
      </c>
      <c r="B1" s="67"/>
      <c r="D1" s="73"/>
      <c r="E1" s="67"/>
      <c r="F1" s="67"/>
      <c r="G1" s="67"/>
      <c r="H1" s="67"/>
      <c r="I1" s="67"/>
      <c r="J1" s="74"/>
      <c r="K1" s="74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6">
        <v>1</v>
      </c>
      <c r="B4" s="7" t="s">
        <v>138</v>
      </c>
      <c r="C4" s="12">
        <v>13</v>
      </c>
      <c r="D4" s="9">
        <v>182</v>
      </c>
      <c r="E4" s="9">
        <v>201</v>
      </c>
      <c r="F4" s="9">
        <v>234</v>
      </c>
      <c r="G4" s="9">
        <v>178</v>
      </c>
      <c r="H4" s="9">
        <v>224</v>
      </c>
      <c r="I4" s="9">
        <v>198</v>
      </c>
      <c r="J4" s="10">
        <f>SUM(D4:I4)</f>
        <v>1217</v>
      </c>
      <c r="K4" s="11">
        <f aca="true" t="shared" si="0" ref="K4:K11">AVERAGE(D4:I4)</f>
        <v>202.83333333333334</v>
      </c>
      <c r="L4" s="9">
        <f aca="true" t="shared" si="1" ref="L4:L28">MAX(D4:I4)</f>
        <v>234</v>
      </c>
      <c r="M4" s="46"/>
    </row>
    <row r="5" spans="1:12" ht="15">
      <c r="A5" s="6">
        <v>2</v>
      </c>
      <c r="B5" s="7" t="s">
        <v>133</v>
      </c>
      <c r="C5" s="12">
        <v>4</v>
      </c>
      <c r="D5" s="9">
        <v>194</v>
      </c>
      <c r="E5" s="9">
        <v>207</v>
      </c>
      <c r="F5" s="9">
        <v>168</v>
      </c>
      <c r="G5" s="9">
        <v>212</v>
      </c>
      <c r="H5" s="9">
        <v>197</v>
      </c>
      <c r="I5" s="9">
        <v>230</v>
      </c>
      <c r="J5" s="10">
        <f>SUM(D5:I5)</f>
        <v>1208</v>
      </c>
      <c r="K5" s="11">
        <f t="shared" si="0"/>
        <v>201.33333333333334</v>
      </c>
      <c r="L5" s="9">
        <f t="shared" si="1"/>
        <v>230</v>
      </c>
    </row>
    <row r="6" spans="1:12" ht="15">
      <c r="A6" s="6">
        <v>3</v>
      </c>
      <c r="B6" s="7" t="s">
        <v>131</v>
      </c>
      <c r="C6" s="12">
        <v>2</v>
      </c>
      <c r="D6" s="9">
        <v>183</v>
      </c>
      <c r="E6" s="9">
        <v>162</v>
      </c>
      <c r="F6" s="9">
        <v>175</v>
      </c>
      <c r="G6" s="9">
        <v>146</v>
      </c>
      <c r="H6" s="9">
        <v>195</v>
      </c>
      <c r="I6" s="9">
        <v>233</v>
      </c>
      <c r="J6" s="10">
        <f>SUM(D6:I6)</f>
        <v>1094</v>
      </c>
      <c r="K6" s="11">
        <f t="shared" si="0"/>
        <v>182.33333333333334</v>
      </c>
      <c r="L6" s="9">
        <f t="shared" si="1"/>
        <v>233</v>
      </c>
    </row>
    <row r="7" spans="1:12" ht="15">
      <c r="A7" s="6">
        <v>4</v>
      </c>
      <c r="B7" s="7" t="s">
        <v>145</v>
      </c>
      <c r="C7" s="12">
        <v>20</v>
      </c>
      <c r="D7" s="9">
        <v>216</v>
      </c>
      <c r="E7" s="9">
        <v>185</v>
      </c>
      <c r="F7" s="9">
        <v>186</v>
      </c>
      <c r="G7" s="9">
        <v>180</v>
      </c>
      <c r="H7" s="9">
        <v>126</v>
      </c>
      <c r="I7" s="9">
        <v>192</v>
      </c>
      <c r="J7" s="10">
        <f>SUM(D7:I7)</f>
        <v>1085</v>
      </c>
      <c r="K7" s="11">
        <f t="shared" si="0"/>
        <v>180.83333333333334</v>
      </c>
      <c r="L7" s="9">
        <f t="shared" si="1"/>
        <v>216</v>
      </c>
    </row>
    <row r="8" spans="1:12" ht="15">
      <c r="A8" s="6">
        <v>5</v>
      </c>
      <c r="B8" s="7" t="s">
        <v>140</v>
      </c>
      <c r="C8" s="12">
        <v>15</v>
      </c>
      <c r="D8" s="9">
        <v>154</v>
      </c>
      <c r="E8" s="9">
        <v>202</v>
      </c>
      <c r="F8" s="9">
        <v>141</v>
      </c>
      <c r="G8" s="9">
        <v>211</v>
      </c>
      <c r="H8" s="9">
        <v>155</v>
      </c>
      <c r="I8" s="9">
        <v>213</v>
      </c>
      <c r="J8" s="10">
        <f>SUM(D8:I8)</f>
        <v>1076</v>
      </c>
      <c r="K8" s="11">
        <f t="shared" si="0"/>
        <v>179.33333333333334</v>
      </c>
      <c r="L8" s="9">
        <f t="shared" si="1"/>
        <v>213</v>
      </c>
    </row>
    <row r="9" spans="1:12" ht="15">
      <c r="A9" s="6">
        <v>6</v>
      </c>
      <c r="B9" s="7" t="s">
        <v>149</v>
      </c>
      <c r="C9" s="12">
        <v>26</v>
      </c>
      <c r="D9" s="9">
        <v>153</v>
      </c>
      <c r="E9" s="9">
        <v>225</v>
      </c>
      <c r="F9" s="9">
        <v>147</v>
      </c>
      <c r="G9" s="9">
        <v>156</v>
      </c>
      <c r="H9" s="9">
        <v>199</v>
      </c>
      <c r="I9" s="9">
        <v>195</v>
      </c>
      <c r="J9" s="10">
        <f>SUM(D9:I9)</f>
        <v>1075</v>
      </c>
      <c r="K9" s="11">
        <f t="shared" si="0"/>
        <v>179.16666666666666</v>
      </c>
      <c r="L9" s="9">
        <f t="shared" si="1"/>
        <v>225</v>
      </c>
    </row>
    <row r="10" spans="1:12" ht="15">
      <c r="A10" s="6">
        <v>7</v>
      </c>
      <c r="B10" s="7" t="s">
        <v>152</v>
      </c>
      <c r="C10" s="12">
        <v>33</v>
      </c>
      <c r="D10" s="9">
        <v>211</v>
      </c>
      <c r="E10" s="9">
        <v>150</v>
      </c>
      <c r="F10" s="9">
        <v>252</v>
      </c>
      <c r="G10" s="9">
        <v>164</v>
      </c>
      <c r="H10" s="9">
        <v>136</v>
      </c>
      <c r="I10" s="9">
        <v>158</v>
      </c>
      <c r="J10" s="10">
        <f>SUM(D10:I10)</f>
        <v>1071</v>
      </c>
      <c r="K10" s="11">
        <f t="shared" si="0"/>
        <v>178.5</v>
      </c>
      <c r="L10" s="9">
        <f t="shared" si="1"/>
        <v>252</v>
      </c>
    </row>
    <row r="11" spans="1:12" ht="15">
      <c r="A11" s="6">
        <v>8</v>
      </c>
      <c r="B11" s="7" t="s">
        <v>150</v>
      </c>
      <c r="C11" s="12">
        <v>27</v>
      </c>
      <c r="D11" s="9">
        <v>194</v>
      </c>
      <c r="E11" s="9">
        <v>209</v>
      </c>
      <c r="F11" s="9">
        <v>155</v>
      </c>
      <c r="G11" s="9">
        <v>145</v>
      </c>
      <c r="H11" s="9">
        <v>201</v>
      </c>
      <c r="I11" s="9">
        <v>162</v>
      </c>
      <c r="J11" s="10">
        <f>SUM(D11:I11)</f>
        <v>1066</v>
      </c>
      <c r="K11" s="11">
        <f t="shared" si="0"/>
        <v>177.66666666666666</v>
      </c>
      <c r="L11" s="9">
        <f t="shared" si="1"/>
        <v>209</v>
      </c>
    </row>
    <row r="12" spans="1:13" ht="15">
      <c r="A12" s="6">
        <v>9</v>
      </c>
      <c r="B12" s="7" t="s">
        <v>143</v>
      </c>
      <c r="C12" s="12">
        <v>18</v>
      </c>
      <c r="D12" s="9">
        <v>161</v>
      </c>
      <c r="E12" s="9">
        <v>179</v>
      </c>
      <c r="F12" s="9">
        <v>223</v>
      </c>
      <c r="G12" s="9">
        <v>175</v>
      </c>
      <c r="H12" s="9">
        <v>180</v>
      </c>
      <c r="I12" s="9">
        <v>148</v>
      </c>
      <c r="J12" s="10">
        <f>SUM(D12:I12)</f>
        <v>1066</v>
      </c>
      <c r="K12" s="11">
        <f aca="true" t="shared" si="2" ref="K12:K28">AVERAGE(D12:I12)</f>
        <v>177.66666666666666</v>
      </c>
      <c r="L12" s="9">
        <f t="shared" si="1"/>
        <v>223</v>
      </c>
      <c r="M12" s="46"/>
    </row>
    <row r="13" spans="1:12" ht="15">
      <c r="A13" s="6">
        <v>10</v>
      </c>
      <c r="B13" s="7" t="s">
        <v>154</v>
      </c>
      <c r="C13" s="12">
        <v>37</v>
      </c>
      <c r="D13" s="9">
        <v>148</v>
      </c>
      <c r="E13" s="9">
        <v>224</v>
      </c>
      <c r="F13" s="9">
        <v>200</v>
      </c>
      <c r="G13" s="9">
        <v>181</v>
      </c>
      <c r="H13" s="9">
        <v>120</v>
      </c>
      <c r="I13" s="9">
        <v>192</v>
      </c>
      <c r="J13" s="10">
        <f>SUM(D13:I13)</f>
        <v>1065</v>
      </c>
      <c r="K13" s="11">
        <f t="shared" si="2"/>
        <v>177.5</v>
      </c>
      <c r="L13" s="9">
        <f t="shared" si="1"/>
        <v>224</v>
      </c>
    </row>
    <row r="14" spans="1:12" ht="15">
      <c r="A14" s="6">
        <v>11</v>
      </c>
      <c r="B14" s="7" t="s">
        <v>151</v>
      </c>
      <c r="C14" s="12">
        <v>29</v>
      </c>
      <c r="D14" s="9">
        <v>177</v>
      </c>
      <c r="E14" s="9">
        <v>180</v>
      </c>
      <c r="F14" s="9">
        <v>233</v>
      </c>
      <c r="G14" s="9">
        <v>175</v>
      </c>
      <c r="H14" s="9">
        <v>136</v>
      </c>
      <c r="I14" s="9">
        <v>146</v>
      </c>
      <c r="J14" s="10">
        <f>SUM(D14:I14)</f>
        <v>1047</v>
      </c>
      <c r="K14" s="11">
        <f t="shared" si="2"/>
        <v>174.5</v>
      </c>
      <c r="L14" s="9">
        <f t="shared" si="1"/>
        <v>233</v>
      </c>
    </row>
    <row r="15" spans="1:12" ht="15">
      <c r="A15" s="6">
        <v>12</v>
      </c>
      <c r="B15" s="7" t="s">
        <v>142</v>
      </c>
      <c r="C15" s="12">
        <v>17</v>
      </c>
      <c r="D15" s="9">
        <v>164</v>
      </c>
      <c r="E15" s="9">
        <v>169</v>
      </c>
      <c r="F15" s="9">
        <v>182</v>
      </c>
      <c r="G15" s="9">
        <v>178</v>
      </c>
      <c r="H15" s="9">
        <v>196</v>
      </c>
      <c r="I15" s="9">
        <v>155</v>
      </c>
      <c r="J15" s="10">
        <f>SUM(D15:I15)</f>
        <v>1044</v>
      </c>
      <c r="K15" s="11">
        <f t="shared" si="2"/>
        <v>174</v>
      </c>
      <c r="L15" s="9">
        <f t="shared" si="1"/>
        <v>196</v>
      </c>
    </row>
    <row r="16" spans="1:12" ht="15">
      <c r="A16" s="6">
        <v>13</v>
      </c>
      <c r="B16" s="7" t="s">
        <v>155</v>
      </c>
      <c r="C16" s="12">
        <v>38</v>
      </c>
      <c r="D16" s="9">
        <v>181</v>
      </c>
      <c r="E16" s="9">
        <v>178</v>
      </c>
      <c r="F16" s="9">
        <v>145</v>
      </c>
      <c r="G16" s="9">
        <v>221</v>
      </c>
      <c r="H16" s="9">
        <v>171</v>
      </c>
      <c r="I16" s="9">
        <v>147</v>
      </c>
      <c r="J16" s="10">
        <f>SUM(D16:I16)</f>
        <v>1043</v>
      </c>
      <c r="K16" s="11">
        <f t="shared" si="2"/>
        <v>173.83333333333334</v>
      </c>
      <c r="L16" s="9">
        <f t="shared" si="1"/>
        <v>221</v>
      </c>
    </row>
    <row r="17" spans="1:12" ht="15">
      <c r="A17" s="6">
        <v>14</v>
      </c>
      <c r="B17" s="7" t="s">
        <v>157</v>
      </c>
      <c r="C17" s="12">
        <v>45</v>
      </c>
      <c r="D17" s="9">
        <v>169</v>
      </c>
      <c r="E17" s="9">
        <v>214</v>
      </c>
      <c r="F17" s="9">
        <v>171</v>
      </c>
      <c r="G17" s="9">
        <v>158</v>
      </c>
      <c r="H17" s="9">
        <v>147</v>
      </c>
      <c r="I17" s="9">
        <v>175</v>
      </c>
      <c r="J17" s="10">
        <f>SUM(D17:I17)</f>
        <v>1034</v>
      </c>
      <c r="K17" s="11">
        <f t="shared" si="2"/>
        <v>172.33333333333334</v>
      </c>
      <c r="L17" s="9">
        <f t="shared" si="1"/>
        <v>214</v>
      </c>
    </row>
    <row r="18" spans="1:12" ht="15">
      <c r="A18" s="6">
        <v>15</v>
      </c>
      <c r="B18" s="7" t="s">
        <v>153</v>
      </c>
      <c r="C18" s="12">
        <v>36</v>
      </c>
      <c r="D18" s="9">
        <v>191</v>
      </c>
      <c r="E18" s="9">
        <v>137</v>
      </c>
      <c r="F18" s="9">
        <v>180</v>
      </c>
      <c r="G18" s="9">
        <v>180</v>
      </c>
      <c r="H18" s="9">
        <v>166</v>
      </c>
      <c r="I18" s="9">
        <v>179</v>
      </c>
      <c r="J18" s="10">
        <f>SUM(D18:I18)</f>
        <v>1033</v>
      </c>
      <c r="K18" s="11">
        <f t="shared" si="2"/>
        <v>172.16666666666666</v>
      </c>
      <c r="L18" s="9">
        <f t="shared" si="1"/>
        <v>191</v>
      </c>
    </row>
    <row r="19" spans="1:12" ht="15">
      <c r="A19" s="6">
        <v>16</v>
      </c>
      <c r="B19" s="7" t="s">
        <v>141</v>
      </c>
      <c r="C19" s="12">
        <v>16</v>
      </c>
      <c r="D19" s="9">
        <v>165</v>
      </c>
      <c r="E19" s="9">
        <v>147</v>
      </c>
      <c r="F19" s="9">
        <v>190</v>
      </c>
      <c r="G19" s="9">
        <v>193</v>
      </c>
      <c r="H19" s="9">
        <v>164</v>
      </c>
      <c r="I19" s="9">
        <v>170</v>
      </c>
      <c r="J19" s="10">
        <f>SUM(D19:I19)</f>
        <v>1029</v>
      </c>
      <c r="K19" s="11">
        <f t="shared" si="2"/>
        <v>171.5</v>
      </c>
      <c r="L19" s="9">
        <f t="shared" si="1"/>
        <v>193</v>
      </c>
    </row>
    <row r="20" spans="1:12" ht="15">
      <c r="A20" s="6">
        <v>17</v>
      </c>
      <c r="B20" s="7" t="s">
        <v>156</v>
      </c>
      <c r="C20" s="12">
        <v>41</v>
      </c>
      <c r="D20" s="9">
        <v>159</v>
      </c>
      <c r="E20" s="9">
        <v>164</v>
      </c>
      <c r="F20" s="9">
        <v>175</v>
      </c>
      <c r="G20" s="9">
        <v>144</v>
      </c>
      <c r="H20" s="9">
        <v>215</v>
      </c>
      <c r="I20" s="9">
        <v>166</v>
      </c>
      <c r="J20" s="10">
        <f>SUM(D20:I20)</f>
        <v>1023</v>
      </c>
      <c r="K20" s="11">
        <f t="shared" si="2"/>
        <v>170.5</v>
      </c>
      <c r="L20" s="9">
        <f t="shared" si="1"/>
        <v>215</v>
      </c>
    </row>
    <row r="21" spans="1:12" ht="15">
      <c r="A21" s="6">
        <v>18</v>
      </c>
      <c r="B21" s="7" t="s">
        <v>146</v>
      </c>
      <c r="C21" s="12">
        <v>23</v>
      </c>
      <c r="D21" s="9">
        <v>179</v>
      </c>
      <c r="E21" s="9">
        <v>139</v>
      </c>
      <c r="F21" s="9">
        <v>161</v>
      </c>
      <c r="G21" s="9">
        <v>155</v>
      </c>
      <c r="H21" s="9">
        <v>139</v>
      </c>
      <c r="I21" s="9">
        <v>216</v>
      </c>
      <c r="J21" s="10">
        <f>SUM(D21:I21)</f>
        <v>989</v>
      </c>
      <c r="K21" s="11">
        <f t="shared" si="2"/>
        <v>164.83333333333334</v>
      </c>
      <c r="L21" s="9">
        <f t="shared" si="1"/>
        <v>216</v>
      </c>
    </row>
    <row r="22" spans="1:12" ht="15">
      <c r="A22" s="6">
        <v>19</v>
      </c>
      <c r="B22" s="7" t="s">
        <v>135</v>
      </c>
      <c r="C22" s="12">
        <v>6</v>
      </c>
      <c r="D22" s="9">
        <v>217</v>
      </c>
      <c r="E22" s="9">
        <v>146</v>
      </c>
      <c r="F22" s="9">
        <v>154</v>
      </c>
      <c r="G22" s="9">
        <v>156</v>
      </c>
      <c r="H22" s="9">
        <v>130</v>
      </c>
      <c r="I22" s="9">
        <v>179</v>
      </c>
      <c r="J22" s="10">
        <f>SUM(D22:I22)</f>
        <v>982</v>
      </c>
      <c r="K22" s="11">
        <f t="shared" si="2"/>
        <v>163.66666666666666</v>
      </c>
      <c r="L22" s="9">
        <f t="shared" si="1"/>
        <v>217</v>
      </c>
    </row>
    <row r="23" spans="1:12" ht="15">
      <c r="A23" s="6">
        <v>20</v>
      </c>
      <c r="B23" s="7" t="s">
        <v>144</v>
      </c>
      <c r="C23" s="12">
        <v>20</v>
      </c>
      <c r="D23" s="9">
        <v>162</v>
      </c>
      <c r="E23" s="9">
        <v>127</v>
      </c>
      <c r="F23" s="9">
        <v>167</v>
      </c>
      <c r="G23" s="9">
        <v>148</v>
      </c>
      <c r="H23" s="9">
        <v>174</v>
      </c>
      <c r="I23" s="9">
        <v>195</v>
      </c>
      <c r="J23" s="10">
        <f>SUM(D23:I23)</f>
        <v>973</v>
      </c>
      <c r="K23" s="11">
        <f t="shared" si="2"/>
        <v>162.16666666666666</v>
      </c>
      <c r="L23" s="9">
        <f t="shared" si="1"/>
        <v>195</v>
      </c>
    </row>
    <row r="24" spans="1:12" ht="15">
      <c r="A24" s="6">
        <v>21</v>
      </c>
      <c r="B24" s="7" t="s">
        <v>134</v>
      </c>
      <c r="C24" s="12">
        <v>5</v>
      </c>
      <c r="D24" s="9">
        <v>158</v>
      </c>
      <c r="E24" s="9">
        <v>161</v>
      </c>
      <c r="F24" s="9">
        <v>179</v>
      </c>
      <c r="G24" s="9">
        <v>176</v>
      </c>
      <c r="H24" s="9">
        <v>122</v>
      </c>
      <c r="I24" s="9">
        <v>176</v>
      </c>
      <c r="J24" s="10">
        <f>SUM(D24:I24)</f>
        <v>972</v>
      </c>
      <c r="K24" s="11">
        <f t="shared" si="2"/>
        <v>162</v>
      </c>
      <c r="L24" s="9">
        <f t="shared" si="1"/>
        <v>179</v>
      </c>
    </row>
    <row r="25" spans="1:12" ht="15">
      <c r="A25" s="6">
        <v>22</v>
      </c>
      <c r="B25" s="7" t="s">
        <v>132</v>
      </c>
      <c r="C25" s="12">
        <v>3</v>
      </c>
      <c r="D25" s="9">
        <v>152</v>
      </c>
      <c r="E25" s="9">
        <v>161</v>
      </c>
      <c r="F25" s="9">
        <v>135</v>
      </c>
      <c r="G25" s="9">
        <v>162</v>
      </c>
      <c r="H25" s="9">
        <v>178</v>
      </c>
      <c r="I25" s="9">
        <v>170</v>
      </c>
      <c r="J25" s="10">
        <f>SUM(D25:I25)</f>
        <v>958</v>
      </c>
      <c r="K25" s="11">
        <f t="shared" si="2"/>
        <v>159.66666666666666</v>
      </c>
      <c r="L25" s="9">
        <f t="shared" si="1"/>
        <v>178</v>
      </c>
    </row>
    <row r="26" spans="1:12" ht="15">
      <c r="A26" s="6">
        <v>23</v>
      </c>
      <c r="B26" s="7" t="s">
        <v>139</v>
      </c>
      <c r="C26" s="12">
        <v>14</v>
      </c>
      <c r="D26" s="9">
        <v>189</v>
      </c>
      <c r="E26" s="9">
        <v>191</v>
      </c>
      <c r="F26" s="9">
        <v>126</v>
      </c>
      <c r="G26" s="9">
        <v>166</v>
      </c>
      <c r="H26" s="9">
        <v>135</v>
      </c>
      <c r="I26" s="9">
        <v>149</v>
      </c>
      <c r="J26" s="10">
        <f>SUM(D26:I26)</f>
        <v>956</v>
      </c>
      <c r="K26" s="11">
        <f t="shared" si="2"/>
        <v>159.33333333333334</v>
      </c>
      <c r="L26" s="9">
        <f t="shared" si="1"/>
        <v>191</v>
      </c>
    </row>
    <row r="27" spans="1:12" ht="15">
      <c r="A27" s="6">
        <v>24</v>
      </c>
      <c r="B27" s="7" t="s">
        <v>175</v>
      </c>
      <c r="C27" s="12">
        <v>38</v>
      </c>
      <c r="D27" s="9">
        <v>170</v>
      </c>
      <c r="E27" s="9">
        <v>162</v>
      </c>
      <c r="F27" s="9">
        <v>145</v>
      </c>
      <c r="G27" s="9">
        <v>161</v>
      </c>
      <c r="H27" s="9">
        <v>169</v>
      </c>
      <c r="I27" s="9">
        <v>130</v>
      </c>
      <c r="J27" s="10">
        <f>SUM(D27:I27)</f>
        <v>937</v>
      </c>
      <c r="K27" s="11">
        <f t="shared" si="2"/>
        <v>156.16666666666666</v>
      </c>
      <c r="L27" s="9">
        <f t="shared" si="1"/>
        <v>170</v>
      </c>
    </row>
    <row r="28" spans="1:12" ht="15">
      <c r="A28" s="6">
        <v>25</v>
      </c>
      <c r="B28" s="7" t="s">
        <v>147</v>
      </c>
      <c r="C28" s="12">
        <v>24</v>
      </c>
      <c r="D28" s="9">
        <v>132</v>
      </c>
      <c r="E28" s="9">
        <v>148</v>
      </c>
      <c r="F28" s="9">
        <v>120</v>
      </c>
      <c r="G28" s="9">
        <v>193</v>
      </c>
      <c r="H28" s="9">
        <v>160</v>
      </c>
      <c r="I28" s="9">
        <v>166</v>
      </c>
      <c r="J28" s="10">
        <f>SUM(D28:I28)</f>
        <v>919</v>
      </c>
      <c r="K28" s="11">
        <f t="shared" si="2"/>
        <v>153.16666666666666</v>
      </c>
      <c r="L28" s="9">
        <f t="shared" si="1"/>
        <v>193</v>
      </c>
    </row>
    <row r="29" spans="1:12" ht="15">
      <c r="A29" s="6">
        <v>26</v>
      </c>
      <c r="B29" s="7" t="s">
        <v>136</v>
      </c>
      <c r="C29" s="12">
        <v>6</v>
      </c>
      <c r="D29" s="9">
        <v>128</v>
      </c>
      <c r="E29" s="9">
        <v>137</v>
      </c>
      <c r="F29" s="9">
        <v>197</v>
      </c>
      <c r="G29" s="9">
        <v>138</v>
      </c>
      <c r="H29" s="9">
        <v>143</v>
      </c>
      <c r="I29" s="9">
        <v>170</v>
      </c>
      <c r="J29" s="10">
        <f>SUM(D29:I29)</f>
        <v>913</v>
      </c>
      <c r="K29" s="11">
        <f>AVERAGE(D29:I29)</f>
        <v>152.16666666666666</v>
      </c>
      <c r="L29" s="9">
        <f>MAX(D29:I29)</f>
        <v>197</v>
      </c>
    </row>
    <row r="30" spans="1:12" ht="15">
      <c r="A30" s="6">
        <v>27</v>
      </c>
      <c r="B30" s="7" t="s">
        <v>137</v>
      </c>
      <c r="C30" s="12">
        <v>11</v>
      </c>
      <c r="D30" s="9">
        <v>146</v>
      </c>
      <c r="E30" s="9">
        <v>128</v>
      </c>
      <c r="F30" s="9">
        <v>160</v>
      </c>
      <c r="G30" s="9">
        <v>162</v>
      </c>
      <c r="H30" s="9">
        <v>177</v>
      </c>
      <c r="I30" s="9">
        <v>133</v>
      </c>
      <c r="J30" s="10">
        <f>SUM(D30:I30)</f>
        <v>906</v>
      </c>
      <c r="K30" s="11">
        <f>AVERAGE(D30:I30)</f>
        <v>151</v>
      </c>
      <c r="L30" s="9">
        <f>MAX(D30:I30)</f>
        <v>177</v>
      </c>
    </row>
    <row r="31" spans="1:12" ht="15">
      <c r="A31" s="6">
        <v>28</v>
      </c>
      <c r="B31" s="7" t="s">
        <v>148</v>
      </c>
      <c r="C31" s="12">
        <v>25</v>
      </c>
      <c r="D31" s="9">
        <v>149</v>
      </c>
      <c r="E31" s="9">
        <v>165</v>
      </c>
      <c r="F31" s="9">
        <v>197</v>
      </c>
      <c r="G31" s="9">
        <v>124</v>
      </c>
      <c r="H31" s="9">
        <v>133</v>
      </c>
      <c r="I31" s="9">
        <v>107</v>
      </c>
      <c r="J31" s="10">
        <f>SUM(D31:I31)</f>
        <v>875</v>
      </c>
      <c r="K31" s="11">
        <f>AVERAGE(D31:I31)</f>
        <v>145.83333333333334</v>
      </c>
      <c r="L31" s="9">
        <f>MAX(D31:I31)</f>
        <v>197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pane xSplit="5" ySplit="1" topLeftCell="Q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4" sqref="C4:D8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75" t="s">
        <v>13</v>
      </c>
      <c r="B1" s="76"/>
      <c r="C1" s="14"/>
      <c r="D1" s="14"/>
      <c r="F1" s="77"/>
      <c r="G1" s="77"/>
      <c r="H1" s="77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8"/>
      <c r="AA1" s="67"/>
      <c r="AB1" s="67"/>
      <c r="AC1" s="67"/>
      <c r="AD1" s="67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58</v>
      </c>
      <c r="AD3" s="17" t="s">
        <v>10</v>
      </c>
    </row>
    <row r="4" spans="1:32" ht="12.75">
      <c r="A4" s="19">
        <v>1</v>
      </c>
      <c r="B4" s="20" t="s">
        <v>158</v>
      </c>
      <c r="C4" s="20">
        <v>134</v>
      </c>
      <c r="D4" s="21">
        <v>59</v>
      </c>
      <c r="E4" s="28">
        <v>18</v>
      </c>
      <c r="F4" s="22">
        <v>165</v>
      </c>
      <c r="G4" s="23">
        <f>D4</f>
        <v>59</v>
      </c>
      <c r="H4" s="24">
        <f>SUM(F4:G4)</f>
        <v>224</v>
      </c>
      <c r="I4" s="22">
        <v>159</v>
      </c>
      <c r="J4" s="23">
        <f>D4</f>
        <v>59</v>
      </c>
      <c r="K4" s="24">
        <f>SUM(I4:J4)</f>
        <v>218</v>
      </c>
      <c r="L4" s="27">
        <f>H4+K4</f>
        <v>442</v>
      </c>
      <c r="M4" s="22">
        <v>199</v>
      </c>
      <c r="N4" s="23">
        <f>D4</f>
        <v>59</v>
      </c>
      <c r="O4" s="24">
        <f>SUM(M4:N4)</f>
        <v>258</v>
      </c>
      <c r="P4" s="27">
        <f>L4+O4</f>
        <v>700</v>
      </c>
      <c r="Q4" s="22">
        <v>176</v>
      </c>
      <c r="R4" s="23">
        <f>D4</f>
        <v>59</v>
      </c>
      <c r="S4" s="24">
        <f>SUM(Q4:R4)</f>
        <v>235</v>
      </c>
      <c r="T4" s="27">
        <f>P4+S4</f>
        <v>935</v>
      </c>
      <c r="U4" s="22">
        <v>136</v>
      </c>
      <c r="V4" s="23">
        <f>D4</f>
        <v>59</v>
      </c>
      <c r="W4" s="24">
        <f>SUM(U4:V4)</f>
        <v>195</v>
      </c>
      <c r="X4" s="27">
        <f>T4+W4</f>
        <v>1130</v>
      </c>
      <c r="Y4" s="22">
        <v>153</v>
      </c>
      <c r="Z4" s="23">
        <f>D4</f>
        <v>59</v>
      </c>
      <c r="AA4" s="24">
        <f>SUM(Y4:Z4)</f>
        <v>212</v>
      </c>
      <c r="AB4" s="25">
        <f>H4+K4+O4+S4+W4+AA4</f>
        <v>1342</v>
      </c>
      <c r="AC4" s="56">
        <f>F4+I4+M4+Q4+U4+Y4</f>
        <v>988</v>
      </c>
      <c r="AD4" s="26">
        <f>AVERAGE(F4,I4,M4,Q4,U4,Y4)</f>
        <v>164.66666666666666</v>
      </c>
      <c r="AF4" s="49"/>
    </row>
    <row r="5" spans="1:30" ht="12.75">
      <c r="A5" s="19">
        <v>2</v>
      </c>
      <c r="B5" s="20" t="s">
        <v>161</v>
      </c>
      <c r="C5" s="20">
        <v>140</v>
      </c>
      <c r="D5" s="21">
        <v>54</v>
      </c>
      <c r="E5" s="28">
        <v>28</v>
      </c>
      <c r="F5" s="22">
        <v>122</v>
      </c>
      <c r="G5" s="23">
        <f>D5</f>
        <v>54</v>
      </c>
      <c r="H5" s="24">
        <f>SUM(F5:G5)</f>
        <v>176</v>
      </c>
      <c r="I5" s="22">
        <v>177</v>
      </c>
      <c r="J5" s="23">
        <f>D5</f>
        <v>54</v>
      </c>
      <c r="K5" s="24">
        <f>SUM(I5:J5)</f>
        <v>231</v>
      </c>
      <c r="L5" s="27">
        <f>H5+K5</f>
        <v>407</v>
      </c>
      <c r="M5" s="22">
        <v>148</v>
      </c>
      <c r="N5" s="23">
        <f>D5</f>
        <v>54</v>
      </c>
      <c r="O5" s="24">
        <f>SUM(M5:N5)</f>
        <v>202</v>
      </c>
      <c r="P5" s="27">
        <f>L5+O5</f>
        <v>609</v>
      </c>
      <c r="Q5" s="22">
        <v>194</v>
      </c>
      <c r="R5" s="23">
        <f>D5</f>
        <v>54</v>
      </c>
      <c r="S5" s="24">
        <f>SUM(Q5:R5)</f>
        <v>248</v>
      </c>
      <c r="T5" s="27">
        <f>P5+S5</f>
        <v>857</v>
      </c>
      <c r="U5" s="22">
        <v>169</v>
      </c>
      <c r="V5" s="23">
        <f>D5</f>
        <v>54</v>
      </c>
      <c r="W5" s="24">
        <f>SUM(U5:V5)</f>
        <v>223</v>
      </c>
      <c r="X5" s="27">
        <f>T5+W5</f>
        <v>1080</v>
      </c>
      <c r="Y5" s="22">
        <v>198</v>
      </c>
      <c r="Z5" s="23">
        <f>D5</f>
        <v>54</v>
      </c>
      <c r="AA5" s="24">
        <f>SUM(Y5:Z5)</f>
        <v>252</v>
      </c>
      <c r="AB5" s="25">
        <f>H5+K5+O5+S5+W5+AA5</f>
        <v>1332</v>
      </c>
      <c r="AC5" s="56">
        <f aca="true" t="shared" si="0" ref="AC5:AC20">F5+I5+M5+Q5+U5+Y5</f>
        <v>1008</v>
      </c>
      <c r="AD5" s="26">
        <f aca="true" t="shared" si="1" ref="AD5:AD11">AVERAGE(F5,I5,M5,Q5,U5,Y5)</f>
        <v>168</v>
      </c>
    </row>
    <row r="6" spans="1:30" ht="12.75">
      <c r="A6" s="19">
        <v>3</v>
      </c>
      <c r="B6" s="20" t="s">
        <v>164</v>
      </c>
      <c r="C6" s="20">
        <v>139</v>
      </c>
      <c r="D6" s="21">
        <v>54</v>
      </c>
      <c r="E6" s="28">
        <v>35</v>
      </c>
      <c r="F6" s="22">
        <v>147</v>
      </c>
      <c r="G6" s="23">
        <f>D6</f>
        <v>54</v>
      </c>
      <c r="H6" s="24">
        <f>SUM(F6:G6)</f>
        <v>201</v>
      </c>
      <c r="I6" s="22">
        <v>138</v>
      </c>
      <c r="J6" s="23">
        <f>D6</f>
        <v>54</v>
      </c>
      <c r="K6" s="24">
        <f>SUM(I6:J6)</f>
        <v>192</v>
      </c>
      <c r="L6" s="27">
        <f>H6+K6</f>
        <v>393</v>
      </c>
      <c r="M6" s="22">
        <v>172</v>
      </c>
      <c r="N6" s="23">
        <f>D6</f>
        <v>54</v>
      </c>
      <c r="O6" s="24">
        <f>SUM(M6:N6)</f>
        <v>226</v>
      </c>
      <c r="P6" s="27">
        <f>L6+O6</f>
        <v>619</v>
      </c>
      <c r="Q6" s="22">
        <v>155</v>
      </c>
      <c r="R6" s="23">
        <f>D6</f>
        <v>54</v>
      </c>
      <c r="S6" s="24">
        <f>SUM(Q6:R6)</f>
        <v>209</v>
      </c>
      <c r="T6" s="27">
        <f>P6+S6</f>
        <v>828</v>
      </c>
      <c r="U6" s="22">
        <v>138</v>
      </c>
      <c r="V6" s="23">
        <f>D6</f>
        <v>54</v>
      </c>
      <c r="W6" s="24">
        <f>SUM(U6:V6)</f>
        <v>192</v>
      </c>
      <c r="X6" s="27">
        <f>T6+W6</f>
        <v>1020</v>
      </c>
      <c r="Y6" s="22">
        <v>139</v>
      </c>
      <c r="Z6" s="23">
        <f>D6</f>
        <v>54</v>
      </c>
      <c r="AA6" s="24">
        <f>SUM(Y6:Z6)</f>
        <v>193</v>
      </c>
      <c r="AB6" s="25">
        <f>H6+K6+O6+S6+W6+AA6</f>
        <v>1213</v>
      </c>
      <c r="AC6" s="56">
        <f t="shared" si="0"/>
        <v>889</v>
      </c>
      <c r="AD6" s="26">
        <f t="shared" si="1"/>
        <v>148.16666666666666</v>
      </c>
    </row>
    <row r="7" spans="1:30" ht="12.75">
      <c r="A7" s="19">
        <v>4</v>
      </c>
      <c r="B7" s="20" t="s">
        <v>167</v>
      </c>
      <c r="C7" s="20">
        <v>143</v>
      </c>
      <c r="D7" s="21">
        <v>51</v>
      </c>
      <c r="E7" s="28">
        <v>43</v>
      </c>
      <c r="F7" s="22">
        <v>174</v>
      </c>
      <c r="G7" s="23">
        <f>D7</f>
        <v>51</v>
      </c>
      <c r="H7" s="24">
        <f>SUM(F7:G7)</f>
        <v>225</v>
      </c>
      <c r="I7" s="22">
        <v>150</v>
      </c>
      <c r="J7" s="23">
        <f>D7</f>
        <v>51</v>
      </c>
      <c r="K7" s="24">
        <f>SUM(I7:J7)</f>
        <v>201</v>
      </c>
      <c r="L7" s="27">
        <f>H7+K7</f>
        <v>426</v>
      </c>
      <c r="M7" s="22">
        <v>127</v>
      </c>
      <c r="N7" s="23">
        <f>D7</f>
        <v>51</v>
      </c>
      <c r="O7" s="24">
        <f>SUM(M7:N7)</f>
        <v>178</v>
      </c>
      <c r="P7" s="27">
        <f>L7+O7</f>
        <v>604</v>
      </c>
      <c r="Q7" s="22">
        <v>121</v>
      </c>
      <c r="R7" s="23">
        <f>D7</f>
        <v>51</v>
      </c>
      <c r="S7" s="24">
        <f>SUM(Q7:R7)</f>
        <v>172</v>
      </c>
      <c r="T7" s="27">
        <f>P7+S7</f>
        <v>776</v>
      </c>
      <c r="U7" s="22">
        <v>137</v>
      </c>
      <c r="V7" s="23">
        <f>D7</f>
        <v>51</v>
      </c>
      <c r="W7" s="24">
        <f>SUM(U7:V7)</f>
        <v>188</v>
      </c>
      <c r="X7" s="27">
        <f>T7+W7</f>
        <v>964</v>
      </c>
      <c r="Y7" s="22">
        <v>160</v>
      </c>
      <c r="Z7" s="23">
        <f>D7</f>
        <v>51</v>
      </c>
      <c r="AA7" s="24">
        <f>SUM(Y7:Z7)</f>
        <v>211</v>
      </c>
      <c r="AB7" s="25">
        <f>H7+K7+O7+S7+W7+AA7</f>
        <v>1175</v>
      </c>
      <c r="AC7" s="56">
        <f t="shared" si="0"/>
        <v>869</v>
      </c>
      <c r="AD7" s="26">
        <f t="shared" si="1"/>
        <v>144.83333333333334</v>
      </c>
    </row>
    <row r="8" spans="1:30" ht="12.75">
      <c r="A8" s="19">
        <v>5</v>
      </c>
      <c r="B8" s="20" t="s">
        <v>162</v>
      </c>
      <c r="C8" s="20">
        <v>129</v>
      </c>
      <c r="D8" s="21">
        <v>63</v>
      </c>
      <c r="E8" s="28">
        <v>30</v>
      </c>
      <c r="F8" s="22">
        <v>117</v>
      </c>
      <c r="G8" s="23">
        <f>D8</f>
        <v>63</v>
      </c>
      <c r="H8" s="24">
        <f>SUM(F8:G8)</f>
        <v>180</v>
      </c>
      <c r="I8" s="22">
        <v>89</v>
      </c>
      <c r="J8" s="23">
        <f>D8</f>
        <v>63</v>
      </c>
      <c r="K8" s="24">
        <f>SUM(I8:J8)</f>
        <v>152</v>
      </c>
      <c r="L8" s="27">
        <f>H8+K8</f>
        <v>332</v>
      </c>
      <c r="M8" s="22">
        <v>123</v>
      </c>
      <c r="N8" s="23">
        <f>D8</f>
        <v>63</v>
      </c>
      <c r="O8" s="24">
        <f>SUM(M8:N8)</f>
        <v>186</v>
      </c>
      <c r="P8" s="27">
        <f>L8+O8</f>
        <v>518</v>
      </c>
      <c r="Q8" s="22">
        <v>159</v>
      </c>
      <c r="R8" s="23">
        <f>D8</f>
        <v>63</v>
      </c>
      <c r="S8" s="24">
        <f>SUM(Q8:R8)</f>
        <v>222</v>
      </c>
      <c r="T8" s="27">
        <f>P8+S8</f>
        <v>740</v>
      </c>
      <c r="U8" s="22">
        <v>164</v>
      </c>
      <c r="V8" s="23">
        <f>D8</f>
        <v>63</v>
      </c>
      <c r="W8" s="24">
        <f>SUM(U8:V8)</f>
        <v>227</v>
      </c>
      <c r="X8" s="27">
        <f>T8+W8</f>
        <v>967</v>
      </c>
      <c r="Y8" s="22">
        <v>122</v>
      </c>
      <c r="Z8" s="23">
        <f>D8</f>
        <v>63</v>
      </c>
      <c r="AA8" s="24">
        <f>SUM(Y8:Z8)</f>
        <v>185</v>
      </c>
      <c r="AB8" s="25">
        <f>H8+K8+O8+S8+W8+AA8</f>
        <v>1152</v>
      </c>
      <c r="AC8" s="56">
        <f t="shared" si="0"/>
        <v>774</v>
      </c>
      <c r="AD8" s="26">
        <f t="shared" si="1"/>
        <v>129</v>
      </c>
    </row>
    <row r="9" spans="1:30" ht="12.75">
      <c r="A9" s="19">
        <v>6</v>
      </c>
      <c r="B9" s="20" t="s">
        <v>160</v>
      </c>
      <c r="C9" s="20">
        <v>134</v>
      </c>
      <c r="D9" s="21">
        <v>59</v>
      </c>
      <c r="E9" s="28">
        <v>22</v>
      </c>
      <c r="F9" s="22">
        <v>134</v>
      </c>
      <c r="G9" s="23">
        <f>D9</f>
        <v>59</v>
      </c>
      <c r="H9" s="24">
        <f>SUM(F9:G9)</f>
        <v>193</v>
      </c>
      <c r="I9" s="22">
        <v>118</v>
      </c>
      <c r="J9" s="23">
        <f>D9</f>
        <v>59</v>
      </c>
      <c r="K9" s="24">
        <f>SUM(I9:J9)</f>
        <v>177</v>
      </c>
      <c r="L9" s="27">
        <f>H9+K9</f>
        <v>370</v>
      </c>
      <c r="M9" s="22">
        <v>142</v>
      </c>
      <c r="N9" s="23">
        <f>D9</f>
        <v>59</v>
      </c>
      <c r="O9" s="24">
        <f>SUM(M9:N9)</f>
        <v>201</v>
      </c>
      <c r="P9" s="27">
        <f>L9+O9</f>
        <v>571</v>
      </c>
      <c r="Q9" s="22">
        <v>148</v>
      </c>
      <c r="R9" s="23">
        <f>D9</f>
        <v>59</v>
      </c>
      <c r="S9" s="24">
        <f>SUM(Q9:R9)</f>
        <v>207</v>
      </c>
      <c r="T9" s="27">
        <f>P9+S9</f>
        <v>778</v>
      </c>
      <c r="U9" s="22">
        <v>118</v>
      </c>
      <c r="V9" s="23">
        <f>D9</f>
        <v>59</v>
      </c>
      <c r="W9" s="24">
        <f>SUM(U9:V9)</f>
        <v>177</v>
      </c>
      <c r="X9" s="27">
        <f>T9+W9</f>
        <v>955</v>
      </c>
      <c r="Y9" s="22">
        <v>134</v>
      </c>
      <c r="Z9" s="23">
        <f>D9</f>
        <v>59</v>
      </c>
      <c r="AA9" s="24">
        <f>SUM(Y9:Z9)</f>
        <v>193</v>
      </c>
      <c r="AB9" s="25">
        <f>H9+K9+O9+S9+W9+AA9</f>
        <v>1148</v>
      </c>
      <c r="AC9" s="56">
        <f t="shared" si="0"/>
        <v>794</v>
      </c>
      <c r="AD9" s="26">
        <f t="shared" si="1"/>
        <v>132.33333333333334</v>
      </c>
    </row>
    <row r="10" spans="1:30" ht="12.75">
      <c r="A10" s="19">
        <v>7</v>
      </c>
      <c r="B10" s="20" t="s">
        <v>177</v>
      </c>
      <c r="C10" s="20">
        <v>124</v>
      </c>
      <c r="D10" s="21">
        <v>68</v>
      </c>
      <c r="E10" s="28">
        <v>19</v>
      </c>
      <c r="F10" s="22">
        <v>106</v>
      </c>
      <c r="G10" s="23">
        <f>D10</f>
        <v>68</v>
      </c>
      <c r="H10" s="24">
        <f>SUM(F10:G10)</f>
        <v>174</v>
      </c>
      <c r="I10" s="22">
        <v>133</v>
      </c>
      <c r="J10" s="23">
        <f>D10</f>
        <v>68</v>
      </c>
      <c r="K10" s="24">
        <f>SUM(I10:J10)</f>
        <v>201</v>
      </c>
      <c r="L10" s="27">
        <f>H10+K10</f>
        <v>375</v>
      </c>
      <c r="M10" s="22">
        <v>131</v>
      </c>
      <c r="N10" s="23">
        <f>D10</f>
        <v>68</v>
      </c>
      <c r="O10" s="24">
        <f>SUM(M10:N10)</f>
        <v>199</v>
      </c>
      <c r="P10" s="27">
        <f>L10+O10</f>
        <v>574</v>
      </c>
      <c r="Q10" s="22">
        <v>94</v>
      </c>
      <c r="R10" s="23">
        <f>D10</f>
        <v>68</v>
      </c>
      <c r="S10" s="24">
        <f>SUM(Q10:R10)</f>
        <v>162</v>
      </c>
      <c r="T10" s="27">
        <f>P10+S10</f>
        <v>736</v>
      </c>
      <c r="U10" s="22">
        <v>122</v>
      </c>
      <c r="V10" s="23">
        <f>D10</f>
        <v>68</v>
      </c>
      <c r="W10" s="24">
        <f>SUM(U10:V10)</f>
        <v>190</v>
      </c>
      <c r="X10" s="27">
        <f>T10+W10</f>
        <v>926</v>
      </c>
      <c r="Y10" s="22">
        <v>129</v>
      </c>
      <c r="Z10" s="23">
        <f>D10</f>
        <v>68</v>
      </c>
      <c r="AA10" s="24">
        <f>SUM(Y10:Z10)</f>
        <v>197</v>
      </c>
      <c r="AB10" s="25">
        <f>H10+K10+O10+S10+W10+AA10</f>
        <v>1123</v>
      </c>
      <c r="AC10" s="56">
        <f t="shared" si="0"/>
        <v>715</v>
      </c>
      <c r="AD10" s="26">
        <f t="shared" si="1"/>
        <v>119.16666666666667</v>
      </c>
    </row>
    <row r="11" spans="1:30" ht="12.75">
      <c r="A11" s="19">
        <v>8</v>
      </c>
      <c r="B11" s="20" t="s">
        <v>165</v>
      </c>
      <c r="C11" s="20">
        <v>165</v>
      </c>
      <c r="D11" s="21">
        <v>31</v>
      </c>
      <c r="E11" s="28">
        <v>35</v>
      </c>
      <c r="F11" s="22">
        <v>123</v>
      </c>
      <c r="G11" s="23">
        <f>D11</f>
        <v>31</v>
      </c>
      <c r="H11" s="24">
        <f>SUM(F11:G11)</f>
        <v>154</v>
      </c>
      <c r="I11" s="22">
        <v>158</v>
      </c>
      <c r="J11" s="23">
        <f>D11</f>
        <v>31</v>
      </c>
      <c r="K11" s="24">
        <f>SUM(I11:J11)</f>
        <v>189</v>
      </c>
      <c r="L11" s="27">
        <f>H11+K11</f>
        <v>343</v>
      </c>
      <c r="M11" s="22">
        <v>142</v>
      </c>
      <c r="N11" s="23">
        <f>D11</f>
        <v>31</v>
      </c>
      <c r="O11" s="24">
        <f>SUM(M11:N11)</f>
        <v>173</v>
      </c>
      <c r="P11" s="27">
        <f>L11+O11</f>
        <v>516</v>
      </c>
      <c r="Q11" s="22">
        <v>125</v>
      </c>
      <c r="R11" s="23">
        <f>D11</f>
        <v>31</v>
      </c>
      <c r="S11" s="24">
        <f>SUM(Q11:R11)</f>
        <v>156</v>
      </c>
      <c r="T11" s="27">
        <f>P11+S11</f>
        <v>672</v>
      </c>
      <c r="U11" s="22">
        <v>167</v>
      </c>
      <c r="V11" s="23">
        <f>D11</f>
        <v>31</v>
      </c>
      <c r="W11" s="24">
        <f>SUM(U11:V11)</f>
        <v>198</v>
      </c>
      <c r="X11" s="27">
        <f>T11+W11</f>
        <v>870</v>
      </c>
      <c r="Y11" s="22">
        <v>190</v>
      </c>
      <c r="Z11" s="23">
        <f>D11</f>
        <v>31</v>
      </c>
      <c r="AA11" s="24">
        <f>SUM(Y11:Z11)</f>
        <v>221</v>
      </c>
      <c r="AB11" s="25">
        <f>H11+K11+O11+S11+W11+AA11</f>
        <v>1091</v>
      </c>
      <c r="AC11" s="56">
        <f t="shared" si="0"/>
        <v>905</v>
      </c>
      <c r="AD11" s="26">
        <f t="shared" si="1"/>
        <v>150.83333333333334</v>
      </c>
    </row>
    <row r="12" spans="1:30" ht="12.75">
      <c r="A12" s="19">
        <v>9</v>
      </c>
      <c r="B12" s="20" t="s">
        <v>159</v>
      </c>
      <c r="C12" s="20">
        <v>120</v>
      </c>
      <c r="D12" s="21">
        <v>72</v>
      </c>
      <c r="E12" s="28">
        <v>21</v>
      </c>
      <c r="F12" s="22">
        <v>111</v>
      </c>
      <c r="G12" s="23">
        <f>D12</f>
        <v>72</v>
      </c>
      <c r="H12" s="24">
        <f>SUM(F12:G12)</f>
        <v>183</v>
      </c>
      <c r="I12" s="22">
        <v>126</v>
      </c>
      <c r="J12" s="23">
        <f>D12</f>
        <v>72</v>
      </c>
      <c r="K12" s="24">
        <f>SUM(I12:J12)</f>
        <v>198</v>
      </c>
      <c r="L12" s="27">
        <f>H12+K12</f>
        <v>381</v>
      </c>
      <c r="M12" s="22">
        <v>78</v>
      </c>
      <c r="N12" s="23">
        <f>D12</f>
        <v>72</v>
      </c>
      <c r="O12" s="24">
        <f>SUM(M12:N12)</f>
        <v>150</v>
      </c>
      <c r="P12" s="27">
        <f>L12+O12</f>
        <v>531</v>
      </c>
      <c r="Q12" s="22">
        <v>110</v>
      </c>
      <c r="R12" s="23">
        <f>D12</f>
        <v>72</v>
      </c>
      <c r="S12" s="24">
        <f>SUM(Q12:R12)</f>
        <v>182</v>
      </c>
      <c r="T12" s="27">
        <f>P12+S12</f>
        <v>713</v>
      </c>
      <c r="U12" s="22">
        <v>102</v>
      </c>
      <c r="V12" s="23">
        <f>D12</f>
        <v>72</v>
      </c>
      <c r="W12" s="24">
        <f>SUM(U12:V12)</f>
        <v>174</v>
      </c>
      <c r="X12" s="27">
        <f>T12+W12</f>
        <v>887</v>
      </c>
      <c r="Y12" s="22">
        <v>124</v>
      </c>
      <c r="Z12" s="23">
        <f>D12</f>
        <v>72</v>
      </c>
      <c r="AA12" s="24">
        <f>SUM(Y12:Z12)</f>
        <v>196</v>
      </c>
      <c r="AB12" s="25">
        <f>H12+K12+O12+S12+W12+AA12</f>
        <v>1083</v>
      </c>
      <c r="AC12" s="56">
        <f t="shared" si="0"/>
        <v>651</v>
      </c>
      <c r="AD12" s="26">
        <f aca="true" t="shared" si="2" ref="AD12:AD20">AVERAGE(F12,I12,M12,Q12,U12,Y12)</f>
        <v>108.5</v>
      </c>
    </row>
    <row r="13" spans="1:30" ht="12.75">
      <c r="A13" s="19">
        <v>10</v>
      </c>
      <c r="B13" s="20" t="s">
        <v>163</v>
      </c>
      <c r="C13" s="20">
        <v>164</v>
      </c>
      <c r="D13" s="21">
        <v>32</v>
      </c>
      <c r="E13" s="28">
        <v>34</v>
      </c>
      <c r="F13" s="22">
        <v>160</v>
      </c>
      <c r="G13" s="23">
        <f>D13</f>
        <v>32</v>
      </c>
      <c r="H13" s="24">
        <f>SUM(F13:G13)</f>
        <v>192</v>
      </c>
      <c r="I13" s="22">
        <v>110</v>
      </c>
      <c r="J13" s="23">
        <f>D13</f>
        <v>32</v>
      </c>
      <c r="K13" s="24">
        <f>SUM(I13:J13)</f>
        <v>142</v>
      </c>
      <c r="L13" s="27">
        <f>H13+K13</f>
        <v>334</v>
      </c>
      <c r="M13" s="22">
        <v>123</v>
      </c>
      <c r="N13" s="23">
        <f>D13</f>
        <v>32</v>
      </c>
      <c r="O13" s="24">
        <f>SUM(M13:N13)</f>
        <v>155</v>
      </c>
      <c r="P13" s="27">
        <f>L13+O13</f>
        <v>489</v>
      </c>
      <c r="Q13" s="22">
        <v>163</v>
      </c>
      <c r="R13" s="23">
        <f>D13</f>
        <v>32</v>
      </c>
      <c r="S13" s="24">
        <f>SUM(Q13:R13)</f>
        <v>195</v>
      </c>
      <c r="T13" s="27">
        <f>P13+S13</f>
        <v>684</v>
      </c>
      <c r="U13" s="22">
        <v>156</v>
      </c>
      <c r="V13" s="23">
        <f>D13</f>
        <v>32</v>
      </c>
      <c r="W13" s="24">
        <f>SUM(U13:V13)</f>
        <v>188</v>
      </c>
      <c r="X13" s="27">
        <f>T13+W13</f>
        <v>872</v>
      </c>
      <c r="Y13" s="22">
        <v>160</v>
      </c>
      <c r="Z13" s="23">
        <f>D13</f>
        <v>32</v>
      </c>
      <c r="AA13" s="24">
        <f>SUM(Y13:Z13)</f>
        <v>192</v>
      </c>
      <c r="AB13" s="25">
        <f>H13+K13+O13+S13+W13+AA13</f>
        <v>1064</v>
      </c>
      <c r="AC13" s="56">
        <f t="shared" si="0"/>
        <v>872</v>
      </c>
      <c r="AD13" s="26">
        <f t="shared" si="2"/>
        <v>145.33333333333334</v>
      </c>
    </row>
    <row r="14" spans="1:32" ht="12.75">
      <c r="A14" s="19">
        <v>11</v>
      </c>
      <c r="B14" s="20" t="s">
        <v>176</v>
      </c>
      <c r="C14" s="20">
        <v>174</v>
      </c>
      <c r="D14" s="21">
        <v>23</v>
      </c>
      <c r="E14" s="28">
        <v>9</v>
      </c>
      <c r="F14" s="22">
        <v>117</v>
      </c>
      <c r="G14" s="23">
        <f>D14</f>
        <v>23</v>
      </c>
      <c r="H14" s="24">
        <f>SUM(F14:G14)</f>
        <v>140</v>
      </c>
      <c r="I14" s="22">
        <v>181</v>
      </c>
      <c r="J14" s="23">
        <f>D14</f>
        <v>23</v>
      </c>
      <c r="K14" s="24">
        <f>SUM(I14:J14)</f>
        <v>204</v>
      </c>
      <c r="L14" s="27">
        <f>H14+K14</f>
        <v>344</v>
      </c>
      <c r="M14" s="22">
        <v>181</v>
      </c>
      <c r="N14" s="23">
        <f>D14</f>
        <v>23</v>
      </c>
      <c r="O14" s="24">
        <f>SUM(M14:N14)</f>
        <v>204</v>
      </c>
      <c r="P14" s="27">
        <f>L14+O14</f>
        <v>548</v>
      </c>
      <c r="Q14" s="22">
        <v>159</v>
      </c>
      <c r="R14" s="23">
        <f>D14</f>
        <v>23</v>
      </c>
      <c r="S14" s="24">
        <f>SUM(Q14:R14)</f>
        <v>182</v>
      </c>
      <c r="T14" s="27">
        <f>P14+S14</f>
        <v>730</v>
      </c>
      <c r="U14" s="22">
        <v>129</v>
      </c>
      <c r="V14" s="23">
        <f>D14</f>
        <v>23</v>
      </c>
      <c r="W14" s="24">
        <f>SUM(U14:V14)</f>
        <v>152</v>
      </c>
      <c r="X14" s="27">
        <f>T14+W14</f>
        <v>882</v>
      </c>
      <c r="Y14" s="22">
        <v>143</v>
      </c>
      <c r="Z14" s="23">
        <f>D14</f>
        <v>23</v>
      </c>
      <c r="AA14" s="24">
        <f>SUM(Y14:Z14)</f>
        <v>166</v>
      </c>
      <c r="AB14" s="25">
        <f>H14+K14+O14+S14+W14+AA14</f>
        <v>1048</v>
      </c>
      <c r="AC14" s="56">
        <f t="shared" si="0"/>
        <v>910</v>
      </c>
      <c r="AD14" s="26">
        <f t="shared" si="2"/>
        <v>151.66666666666666</v>
      </c>
      <c r="AF14" s="49"/>
    </row>
    <row r="15" spans="1:30" ht="12.75">
      <c r="A15" s="19">
        <v>12</v>
      </c>
      <c r="B15" s="20" t="s">
        <v>166</v>
      </c>
      <c r="C15" s="20">
        <v>166</v>
      </c>
      <c r="D15" s="21">
        <v>30</v>
      </c>
      <c r="E15" s="28">
        <v>37</v>
      </c>
      <c r="F15" s="22">
        <v>119</v>
      </c>
      <c r="G15" s="23">
        <f>D15</f>
        <v>30</v>
      </c>
      <c r="H15" s="24">
        <f>SUM(F15:G15)</f>
        <v>149</v>
      </c>
      <c r="I15" s="22">
        <v>131</v>
      </c>
      <c r="J15" s="23">
        <f>D15</f>
        <v>30</v>
      </c>
      <c r="K15" s="24">
        <f>SUM(I15:J15)</f>
        <v>161</v>
      </c>
      <c r="L15" s="27">
        <f>H15+K15</f>
        <v>310</v>
      </c>
      <c r="M15" s="22">
        <v>191</v>
      </c>
      <c r="N15" s="23">
        <f>D15</f>
        <v>30</v>
      </c>
      <c r="O15" s="24">
        <f>SUM(M15:N15)</f>
        <v>221</v>
      </c>
      <c r="P15" s="27">
        <f>L15+O15</f>
        <v>531</v>
      </c>
      <c r="Q15" s="22">
        <v>140</v>
      </c>
      <c r="R15" s="23">
        <f>D15</f>
        <v>30</v>
      </c>
      <c r="S15" s="24">
        <f>SUM(Q15:R15)</f>
        <v>170</v>
      </c>
      <c r="T15" s="27">
        <f>P15+S15</f>
        <v>701</v>
      </c>
      <c r="U15" s="22">
        <v>136</v>
      </c>
      <c r="V15" s="23">
        <f>D15</f>
        <v>30</v>
      </c>
      <c r="W15" s="24">
        <f>SUM(U15:V15)</f>
        <v>166</v>
      </c>
      <c r="X15" s="27">
        <f>T15+W15</f>
        <v>867</v>
      </c>
      <c r="Y15" s="22">
        <v>147</v>
      </c>
      <c r="Z15" s="23">
        <f>D15</f>
        <v>30</v>
      </c>
      <c r="AA15" s="24">
        <f>SUM(Y15:Z15)</f>
        <v>177</v>
      </c>
      <c r="AB15" s="25">
        <f>H15+K15+O15+S15+W15+AA15</f>
        <v>1044</v>
      </c>
      <c r="AC15" s="56">
        <f t="shared" si="0"/>
        <v>864</v>
      </c>
      <c r="AD15" s="26">
        <f t="shared" si="2"/>
        <v>144</v>
      </c>
    </row>
    <row r="16" spans="1:30" ht="12.75">
      <c r="A16" s="19">
        <v>13</v>
      </c>
      <c r="B16" s="20" t="s">
        <v>126</v>
      </c>
      <c r="C16" s="20">
        <v>171</v>
      </c>
      <c r="D16" s="21">
        <v>26</v>
      </c>
      <c r="E16" s="28">
        <v>46</v>
      </c>
      <c r="F16" s="22">
        <v>150</v>
      </c>
      <c r="G16" s="23">
        <f>D16</f>
        <v>26</v>
      </c>
      <c r="H16" s="24">
        <f>SUM(F16:G16)</f>
        <v>176</v>
      </c>
      <c r="I16" s="22">
        <v>159</v>
      </c>
      <c r="J16" s="23">
        <f>D16</f>
        <v>26</v>
      </c>
      <c r="K16" s="24">
        <f>SUM(I16:J16)</f>
        <v>185</v>
      </c>
      <c r="L16" s="27">
        <f>H16+K16</f>
        <v>361</v>
      </c>
      <c r="M16" s="22">
        <v>170</v>
      </c>
      <c r="N16" s="23">
        <f>D16</f>
        <v>26</v>
      </c>
      <c r="O16" s="24">
        <f>SUM(M16:N16)</f>
        <v>196</v>
      </c>
      <c r="P16" s="27">
        <f>L16+O16</f>
        <v>557</v>
      </c>
      <c r="Q16" s="22">
        <v>125</v>
      </c>
      <c r="R16" s="23">
        <f>D16</f>
        <v>26</v>
      </c>
      <c r="S16" s="24">
        <f>SUM(Q16:R16)</f>
        <v>151</v>
      </c>
      <c r="T16" s="27">
        <f>P16+S16</f>
        <v>708</v>
      </c>
      <c r="U16" s="22">
        <v>146</v>
      </c>
      <c r="V16" s="23">
        <f>D16</f>
        <v>26</v>
      </c>
      <c r="W16" s="24">
        <f>SUM(U16:V16)</f>
        <v>172</v>
      </c>
      <c r="X16" s="27">
        <f>T16+W16</f>
        <v>880</v>
      </c>
      <c r="Y16" s="22">
        <v>134</v>
      </c>
      <c r="Z16" s="23">
        <f>D16</f>
        <v>26</v>
      </c>
      <c r="AA16" s="24">
        <f>SUM(Y16:Z16)</f>
        <v>160</v>
      </c>
      <c r="AB16" s="25">
        <f>H16+K16+O16+S16+W16+AA16</f>
        <v>1040</v>
      </c>
      <c r="AC16" s="56">
        <f t="shared" si="0"/>
        <v>884</v>
      </c>
      <c r="AD16" s="26">
        <f t="shared" si="2"/>
        <v>147.33333333333334</v>
      </c>
    </row>
    <row r="17" spans="1:30" ht="12.75">
      <c r="A17" s="19">
        <v>14</v>
      </c>
      <c r="B17" s="20" t="s">
        <v>169</v>
      </c>
      <c r="C17" s="20">
        <v>150</v>
      </c>
      <c r="D17" s="21">
        <v>45</v>
      </c>
      <c r="E17" s="28">
        <v>47</v>
      </c>
      <c r="F17" s="22">
        <v>127</v>
      </c>
      <c r="G17" s="23">
        <f>D17</f>
        <v>45</v>
      </c>
      <c r="H17" s="24">
        <f>SUM(F17:G17)</f>
        <v>172</v>
      </c>
      <c r="I17" s="22">
        <v>127</v>
      </c>
      <c r="J17" s="23">
        <f>D17</f>
        <v>45</v>
      </c>
      <c r="K17" s="24">
        <f>SUM(I17:J17)</f>
        <v>172</v>
      </c>
      <c r="L17" s="27">
        <f>H17+K17</f>
        <v>344</v>
      </c>
      <c r="M17" s="22">
        <v>135</v>
      </c>
      <c r="N17" s="23">
        <f>D17</f>
        <v>45</v>
      </c>
      <c r="O17" s="24">
        <f>SUM(M17:N17)</f>
        <v>180</v>
      </c>
      <c r="P17" s="27">
        <f>L17+O17</f>
        <v>524</v>
      </c>
      <c r="Q17" s="22">
        <v>119</v>
      </c>
      <c r="R17" s="23">
        <f>D17</f>
        <v>45</v>
      </c>
      <c r="S17" s="24">
        <f>SUM(Q17:R17)</f>
        <v>164</v>
      </c>
      <c r="T17" s="27">
        <f>P17+S17</f>
        <v>688</v>
      </c>
      <c r="U17" s="22">
        <v>138</v>
      </c>
      <c r="V17" s="23">
        <f>D17</f>
        <v>45</v>
      </c>
      <c r="W17" s="24">
        <f>SUM(U17:V17)</f>
        <v>183</v>
      </c>
      <c r="X17" s="27">
        <f>T17+W17</f>
        <v>871</v>
      </c>
      <c r="Y17" s="22">
        <v>113</v>
      </c>
      <c r="Z17" s="23">
        <f>D17</f>
        <v>45</v>
      </c>
      <c r="AA17" s="24">
        <f>SUM(Y17:Z17)</f>
        <v>158</v>
      </c>
      <c r="AB17" s="25">
        <f>H17+K17+O17+S17+W17+AA17</f>
        <v>1029</v>
      </c>
      <c r="AC17" s="56">
        <f t="shared" si="0"/>
        <v>759</v>
      </c>
      <c r="AD17" s="26">
        <f t="shared" si="2"/>
        <v>126.5</v>
      </c>
    </row>
    <row r="18" spans="1:30" ht="12.75">
      <c r="A18" s="19">
        <v>15</v>
      </c>
      <c r="B18" s="20" t="s">
        <v>170</v>
      </c>
      <c r="C18" s="20">
        <v>156</v>
      </c>
      <c r="D18" s="21">
        <v>39</v>
      </c>
      <c r="E18" s="28">
        <v>48</v>
      </c>
      <c r="F18" s="22">
        <v>130</v>
      </c>
      <c r="G18" s="23">
        <f>D18</f>
        <v>39</v>
      </c>
      <c r="H18" s="24">
        <f>SUM(F18:G18)</f>
        <v>169</v>
      </c>
      <c r="I18" s="22">
        <v>154</v>
      </c>
      <c r="J18" s="23">
        <f>D18</f>
        <v>39</v>
      </c>
      <c r="K18" s="24">
        <f>SUM(I18:J18)</f>
        <v>193</v>
      </c>
      <c r="L18" s="27">
        <f>H18+K18</f>
        <v>362</v>
      </c>
      <c r="M18" s="22">
        <v>111</v>
      </c>
      <c r="N18" s="23">
        <f>D18</f>
        <v>39</v>
      </c>
      <c r="O18" s="24">
        <f>SUM(M18:N18)</f>
        <v>150</v>
      </c>
      <c r="P18" s="27">
        <f>L18+O18</f>
        <v>512</v>
      </c>
      <c r="Q18" s="22">
        <v>155</v>
      </c>
      <c r="R18" s="23">
        <f>D18</f>
        <v>39</v>
      </c>
      <c r="S18" s="24">
        <f>SUM(Q18:R18)</f>
        <v>194</v>
      </c>
      <c r="T18" s="27">
        <f>P18+S18</f>
        <v>706</v>
      </c>
      <c r="U18" s="22">
        <v>127</v>
      </c>
      <c r="V18" s="23">
        <f>D18</f>
        <v>39</v>
      </c>
      <c r="W18" s="24">
        <f>SUM(U18:V18)</f>
        <v>166</v>
      </c>
      <c r="X18" s="27">
        <f>T18+W18</f>
        <v>872</v>
      </c>
      <c r="Y18" s="22">
        <v>117</v>
      </c>
      <c r="Z18" s="23">
        <f>D18</f>
        <v>39</v>
      </c>
      <c r="AA18" s="24">
        <f>SUM(Y18:Z18)</f>
        <v>156</v>
      </c>
      <c r="AB18" s="25">
        <f>H18+K18+O18+S18+W18+AA18</f>
        <v>1028</v>
      </c>
      <c r="AC18" s="56">
        <f t="shared" si="0"/>
        <v>794</v>
      </c>
      <c r="AD18" s="26">
        <f t="shared" si="2"/>
        <v>132.33333333333334</v>
      </c>
    </row>
    <row r="19" spans="1:30" ht="12.75">
      <c r="A19" s="19">
        <v>16</v>
      </c>
      <c r="B19" s="20" t="s">
        <v>178</v>
      </c>
      <c r="C19" s="20">
        <v>168</v>
      </c>
      <c r="D19" s="21">
        <v>28</v>
      </c>
      <c r="E19" s="28">
        <v>36</v>
      </c>
      <c r="F19" s="22">
        <v>157</v>
      </c>
      <c r="G19" s="23">
        <f>D19</f>
        <v>28</v>
      </c>
      <c r="H19" s="24">
        <f>SUM(F19:G19)</f>
        <v>185</v>
      </c>
      <c r="I19" s="22">
        <v>170</v>
      </c>
      <c r="J19" s="23">
        <f>D19</f>
        <v>28</v>
      </c>
      <c r="K19" s="24">
        <f>SUM(I19:J19)</f>
        <v>198</v>
      </c>
      <c r="L19" s="27">
        <f>H19+K19</f>
        <v>383</v>
      </c>
      <c r="M19" s="22">
        <v>127</v>
      </c>
      <c r="N19" s="23">
        <f>D19</f>
        <v>28</v>
      </c>
      <c r="O19" s="24">
        <f>SUM(M19:N19)</f>
        <v>155</v>
      </c>
      <c r="P19" s="27">
        <f>L19+O19</f>
        <v>538</v>
      </c>
      <c r="Q19" s="22">
        <v>137</v>
      </c>
      <c r="R19" s="23">
        <f>D19</f>
        <v>28</v>
      </c>
      <c r="S19" s="24">
        <f>SUM(Q19:R19)</f>
        <v>165</v>
      </c>
      <c r="T19" s="27">
        <f>P19+S19</f>
        <v>703</v>
      </c>
      <c r="U19" s="22">
        <v>122</v>
      </c>
      <c r="V19" s="23">
        <f>D19</f>
        <v>28</v>
      </c>
      <c r="W19" s="24">
        <f>SUM(U19:V19)</f>
        <v>150</v>
      </c>
      <c r="X19" s="27">
        <f>T19+W19</f>
        <v>853</v>
      </c>
      <c r="Y19" s="22">
        <v>134</v>
      </c>
      <c r="Z19" s="23">
        <f>D19</f>
        <v>28</v>
      </c>
      <c r="AA19" s="24">
        <f>SUM(Y19:Z19)</f>
        <v>162</v>
      </c>
      <c r="AB19" s="25">
        <f>H19+K19+O19+S19+W19+AA19</f>
        <v>1015</v>
      </c>
      <c r="AC19" s="56">
        <f t="shared" si="0"/>
        <v>847</v>
      </c>
      <c r="AD19" s="26">
        <f t="shared" si="2"/>
        <v>141.16666666666666</v>
      </c>
    </row>
    <row r="20" spans="1:30" ht="12.75">
      <c r="A20" s="19">
        <v>17</v>
      </c>
      <c r="B20" s="20" t="s">
        <v>168</v>
      </c>
      <c r="C20" s="20">
        <v>183</v>
      </c>
      <c r="D20" s="21">
        <v>15</v>
      </c>
      <c r="E20" s="28">
        <v>46</v>
      </c>
      <c r="F20" s="22">
        <v>117</v>
      </c>
      <c r="G20" s="23">
        <f>D20</f>
        <v>15</v>
      </c>
      <c r="H20" s="24">
        <f>SUM(F20:G20)</f>
        <v>132</v>
      </c>
      <c r="I20" s="22">
        <v>185</v>
      </c>
      <c r="J20" s="23">
        <f>D20</f>
        <v>15</v>
      </c>
      <c r="K20" s="24">
        <f>SUM(I20:J20)</f>
        <v>200</v>
      </c>
      <c r="L20" s="27">
        <f>H20+K20</f>
        <v>332</v>
      </c>
      <c r="M20" s="22">
        <v>138</v>
      </c>
      <c r="N20" s="23">
        <f>D20</f>
        <v>15</v>
      </c>
      <c r="O20" s="24">
        <f>SUM(M20:N20)</f>
        <v>153</v>
      </c>
      <c r="P20" s="27">
        <f>L20+O20</f>
        <v>485</v>
      </c>
      <c r="Q20" s="22">
        <v>139</v>
      </c>
      <c r="R20" s="23">
        <f>D20</f>
        <v>15</v>
      </c>
      <c r="S20" s="24">
        <f>SUM(Q20:R20)</f>
        <v>154</v>
      </c>
      <c r="T20" s="27">
        <f>P20+S20</f>
        <v>639</v>
      </c>
      <c r="U20" s="22">
        <v>160</v>
      </c>
      <c r="V20" s="23">
        <f>D20</f>
        <v>15</v>
      </c>
      <c r="W20" s="24">
        <f>SUM(U20:V20)</f>
        <v>175</v>
      </c>
      <c r="X20" s="27">
        <f>T20+W20</f>
        <v>814</v>
      </c>
      <c r="Y20" s="22">
        <v>171</v>
      </c>
      <c r="Z20" s="23">
        <f>D20</f>
        <v>15</v>
      </c>
      <c r="AA20" s="24">
        <f>SUM(Y20:Z20)</f>
        <v>186</v>
      </c>
      <c r="AB20" s="25">
        <f>H20+K20+O20+S20+W20+AA20</f>
        <v>1000</v>
      </c>
      <c r="AC20" s="56">
        <f t="shared" si="0"/>
        <v>910</v>
      </c>
      <c r="AD20" s="26">
        <f t="shared" si="2"/>
        <v>151.66666666666666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showZeros="0" zoomScalePageLayoutView="0" workbookViewId="0" topLeftCell="A26">
      <selection activeCell="J45" sqref="J4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2" t="s">
        <v>46</v>
      </c>
      <c r="B1" s="67"/>
      <c r="D1" s="73"/>
      <c r="E1" s="67"/>
      <c r="F1" s="67"/>
      <c r="G1" s="74"/>
      <c r="H1" s="7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126</v>
      </c>
      <c r="C4" s="50">
        <v>46</v>
      </c>
      <c r="D4" s="9">
        <v>150</v>
      </c>
      <c r="E4" s="9">
        <v>159</v>
      </c>
      <c r="F4" s="9">
        <v>170</v>
      </c>
      <c r="G4" s="10">
        <f>SUM(D4:F4)</f>
        <v>479</v>
      </c>
      <c r="H4" s="11">
        <f>AVERAGE(D4:F4)</f>
        <v>159.66666666666666</v>
      </c>
    </row>
    <row r="5" spans="1:8" ht="15">
      <c r="A5" s="6">
        <v>2</v>
      </c>
      <c r="B5" s="7" t="s">
        <v>167</v>
      </c>
      <c r="C5" s="50">
        <v>43</v>
      </c>
      <c r="D5" s="9">
        <v>174</v>
      </c>
      <c r="E5" s="9">
        <v>150</v>
      </c>
      <c r="F5" s="9">
        <v>127</v>
      </c>
      <c r="G5" s="10">
        <f>SUM(D5:F5)</f>
        <v>451</v>
      </c>
      <c r="H5" s="11">
        <f>AVERAGE(D5:F5)</f>
        <v>150.33333333333334</v>
      </c>
    </row>
    <row r="6" spans="1:8" ht="15">
      <c r="A6" s="6">
        <v>3</v>
      </c>
      <c r="B6" s="7" t="s">
        <v>170</v>
      </c>
      <c r="C6" s="50">
        <v>47</v>
      </c>
      <c r="D6" s="9">
        <v>130</v>
      </c>
      <c r="E6" s="9">
        <v>154</v>
      </c>
      <c r="F6" s="9">
        <v>111</v>
      </c>
      <c r="G6" s="10">
        <f>SUM(D6:F6)</f>
        <v>395</v>
      </c>
      <c r="H6" s="11">
        <f>AVERAGE(D6:F6)</f>
        <v>131.66666666666666</v>
      </c>
    </row>
    <row r="7" spans="1:8" ht="15">
      <c r="A7" s="6">
        <v>4</v>
      </c>
      <c r="B7" s="7" t="s">
        <v>162</v>
      </c>
      <c r="C7" s="50">
        <v>30</v>
      </c>
      <c r="D7" s="9">
        <v>117</v>
      </c>
      <c r="E7" s="9">
        <v>89</v>
      </c>
      <c r="F7" s="9">
        <v>123</v>
      </c>
      <c r="G7" s="10">
        <f>SUM(D7:F7)</f>
        <v>329</v>
      </c>
      <c r="H7" s="11">
        <f>AVERAGE(D7:F7)</f>
        <v>109.66666666666667</v>
      </c>
    </row>
    <row r="10" ht="15">
      <c r="B10" s="2" t="s">
        <v>47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104</v>
      </c>
      <c r="C13" s="51">
        <v>29</v>
      </c>
      <c r="D13" s="9">
        <v>155</v>
      </c>
      <c r="E13" s="9">
        <v>185</v>
      </c>
      <c r="F13" s="9">
        <v>177</v>
      </c>
      <c r="G13" s="10">
        <f>SUM(D13:F13)</f>
        <v>517</v>
      </c>
      <c r="H13" s="11">
        <f>AVERAGE(D13:F13)</f>
        <v>172.33333333333334</v>
      </c>
    </row>
    <row r="14" spans="1:8" ht="15">
      <c r="A14" s="6">
        <v>2</v>
      </c>
      <c r="B14" s="7" t="s">
        <v>161</v>
      </c>
      <c r="C14" s="51">
        <v>28</v>
      </c>
      <c r="D14" s="9">
        <v>122</v>
      </c>
      <c r="E14" s="9">
        <v>177</v>
      </c>
      <c r="F14" s="9">
        <v>148</v>
      </c>
      <c r="G14" s="10">
        <f>SUM(D14:F14)</f>
        <v>447</v>
      </c>
      <c r="H14" s="11">
        <f>AVERAGE(D14:F14)</f>
        <v>149</v>
      </c>
    </row>
    <row r="15" spans="1:8" ht="15">
      <c r="A15" s="6">
        <v>3</v>
      </c>
      <c r="B15" s="7" t="s">
        <v>160</v>
      </c>
      <c r="C15" s="51">
        <v>22</v>
      </c>
      <c r="D15" s="9">
        <v>134</v>
      </c>
      <c r="E15" s="9">
        <v>118</v>
      </c>
      <c r="F15" s="9">
        <v>142</v>
      </c>
      <c r="G15" s="10">
        <f>SUM(D15:F15)</f>
        <v>394</v>
      </c>
      <c r="H15" s="11">
        <f>AVERAGE(D15:F15)</f>
        <v>131.33333333333334</v>
      </c>
    </row>
    <row r="16" spans="1:8" ht="15">
      <c r="A16" s="6">
        <v>4</v>
      </c>
      <c r="B16" s="7" t="s">
        <v>169</v>
      </c>
      <c r="C16" s="51">
        <v>47</v>
      </c>
      <c r="D16" s="9">
        <v>127</v>
      </c>
      <c r="E16" s="9">
        <v>127</v>
      </c>
      <c r="F16" s="9">
        <v>135</v>
      </c>
      <c r="G16" s="10">
        <f>SUM(D16:F16)</f>
        <v>389</v>
      </c>
      <c r="H16" s="11">
        <f>AVERAGE(D16:F16)</f>
        <v>129.66666666666666</v>
      </c>
    </row>
    <row r="18" spans="1:8" ht="15">
      <c r="A18" s="72" t="s">
        <v>48</v>
      </c>
      <c r="B18" s="67"/>
      <c r="D18" s="73"/>
      <c r="E18" s="67"/>
      <c r="F18" s="67"/>
      <c r="G18" s="74"/>
      <c r="H18" s="74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97</v>
      </c>
      <c r="C21" s="8">
        <v>25</v>
      </c>
      <c r="D21" s="9">
        <v>206</v>
      </c>
      <c r="E21" s="9">
        <v>191</v>
      </c>
      <c r="F21" s="9">
        <v>172</v>
      </c>
      <c r="G21" s="10">
        <f>SUM(D21:F21)</f>
        <v>569</v>
      </c>
      <c r="H21" s="11">
        <f aca="true" t="shared" si="0" ref="H21:H30">AVERAGE(D21:F21)</f>
        <v>189.66666666666666</v>
      </c>
    </row>
    <row r="22" spans="1:8" ht="15">
      <c r="A22" s="6">
        <v>2</v>
      </c>
      <c r="B22" s="7" t="s">
        <v>179</v>
      </c>
      <c r="C22" s="8">
        <v>4</v>
      </c>
      <c r="D22" s="9">
        <v>175</v>
      </c>
      <c r="E22" s="9">
        <v>201</v>
      </c>
      <c r="F22" s="9">
        <v>189</v>
      </c>
      <c r="G22" s="10">
        <f>SUM(D22:F22)</f>
        <v>565</v>
      </c>
      <c r="H22" s="11">
        <f t="shared" si="0"/>
        <v>188.33333333333334</v>
      </c>
    </row>
    <row r="23" spans="1:8" ht="15">
      <c r="A23" s="6">
        <v>3</v>
      </c>
      <c r="B23" s="7" t="s">
        <v>95</v>
      </c>
      <c r="C23" s="8">
        <v>24</v>
      </c>
      <c r="D23" s="9">
        <v>123</v>
      </c>
      <c r="E23" s="9">
        <v>226</v>
      </c>
      <c r="F23" s="9">
        <v>214</v>
      </c>
      <c r="G23" s="10">
        <f>SUM(D23:F23)</f>
        <v>563</v>
      </c>
      <c r="H23" s="11">
        <f t="shared" si="0"/>
        <v>187.66666666666666</v>
      </c>
    </row>
    <row r="24" spans="1:8" ht="15">
      <c r="A24" s="6">
        <v>4</v>
      </c>
      <c r="B24" s="7" t="s">
        <v>88</v>
      </c>
      <c r="C24" s="8">
        <v>17</v>
      </c>
      <c r="D24" s="9">
        <v>231</v>
      </c>
      <c r="E24" s="9">
        <v>183</v>
      </c>
      <c r="F24" s="9">
        <v>147</v>
      </c>
      <c r="G24" s="10">
        <f>SUM(D24:F24)</f>
        <v>561</v>
      </c>
      <c r="H24" s="11">
        <f t="shared" si="0"/>
        <v>187</v>
      </c>
    </row>
    <row r="25" spans="1:8" ht="15">
      <c r="A25" s="6">
        <v>5</v>
      </c>
      <c r="B25" s="7" t="s">
        <v>107</v>
      </c>
      <c r="C25" s="8">
        <v>33</v>
      </c>
      <c r="D25" s="9">
        <v>171</v>
      </c>
      <c r="E25" s="9">
        <v>220</v>
      </c>
      <c r="F25" s="9">
        <v>166</v>
      </c>
      <c r="G25" s="10">
        <f>SUM(D25:F25)</f>
        <v>557</v>
      </c>
      <c r="H25" s="11">
        <f t="shared" si="0"/>
        <v>185.66666666666666</v>
      </c>
    </row>
    <row r="26" spans="1:8" ht="15">
      <c r="A26" s="6">
        <v>6</v>
      </c>
      <c r="B26" s="7" t="s">
        <v>103</v>
      </c>
      <c r="C26" s="8">
        <v>28</v>
      </c>
      <c r="D26" s="9">
        <v>164</v>
      </c>
      <c r="E26" s="9">
        <v>192</v>
      </c>
      <c r="F26" s="9">
        <v>191</v>
      </c>
      <c r="G26" s="10">
        <f>SUM(D26:F26)</f>
        <v>547</v>
      </c>
      <c r="H26" s="11">
        <f t="shared" si="0"/>
        <v>182.33333333333334</v>
      </c>
    </row>
    <row r="27" spans="1:8" ht="15">
      <c r="A27" s="6">
        <v>7</v>
      </c>
      <c r="B27" s="7" t="s">
        <v>130</v>
      </c>
      <c r="C27" s="8">
        <v>48</v>
      </c>
      <c r="D27" s="9">
        <v>178</v>
      </c>
      <c r="E27" s="9">
        <v>169</v>
      </c>
      <c r="F27" s="9">
        <v>189</v>
      </c>
      <c r="G27" s="10">
        <f>SUM(D27:F27)</f>
        <v>536</v>
      </c>
      <c r="H27" s="11">
        <f t="shared" si="0"/>
        <v>178.66666666666666</v>
      </c>
    </row>
    <row r="28" spans="1:8" ht="15">
      <c r="A28" s="6">
        <v>8</v>
      </c>
      <c r="B28" s="7" t="s">
        <v>105</v>
      </c>
      <c r="C28" s="8">
        <v>29</v>
      </c>
      <c r="D28" s="9">
        <v>199</v>
      </c>
      <c r="E28" s="9">
        <v>176</v>
      </c>
      <c r="F28" s="9">
        <v>160</v>
      </c>
      <c r="G28" s="10">
        <f>SUM(D28:F28)</f>
        <v>535</v>
      </c>
      <c r="H28" s="11">
        <f t="shared" si="0"/>
        <v>178.33333333333334</v>
      </c>
    </row>
    <row r="29" spans="1:8" ht="15">
      <c r="A29" s="6">
        <v>9</v>
      </c>
      <c r="B29" s="7" t="s">
        <v>174</v>
      </c>
      <c r="C29" s="8">
        <v>25</v>
      </c>
      <c r="D29" s="9">
        <v>180</v>
      </c>
      <c r="E29" s="9">
        <v>201</v>
      </c>
      <c r="F29" s="9">
        <v>122</v>
      </c>
      <c r="G29" s="10">
        <f>SUM(D29:F29)</f>
        <v>503</v>
      </c>
      <c r="H29" s="11">
        <f t="shared" si="0"/>
        <v>167.66666666666666</v>
      </c>
    </row>
    <row r="30" spans="1:8" ht="15">
      <c r="A30" s="6">
        <v>10</v>
      </c>
      <c r="B30" s="7" t="s">
        <v>93</v>
      </c>
      <c r="C30" s="8">
        <v>22</v>
      </c>
      <c r="D30" s="9">
        <v>190</v>
      </c>
      <c r="E30" s="9">
        <v>133</v>
      </c>
      <c r="F30" s="9">
        <v>173</v>
      </c>
      <c r="G30" s="10">
        <f>SUM(D30:F30)</f>
        <v>496</v>
      </c>
      <c r="H30" s="11">
        <f t="shared" si="0"/>
        <v>165.33333333333334</v>
      </c>
    </row>
    <row r="31" spans="1:8" ht="15">
      <c r="A31" s="6">
        <v>11</v>
      </c>
      <c r="B31" s="7" t="s">
        <v>109</v>
      </c>
      <c r="C31" s="8">
        <v>34</v>
      </c>
      <c r="D31" s="9">
        <v>169</v>
      </c>
      <c r="E31" s="9">
        <v>180</v>
      </c>
      <c r="F31" s="9">
        <v>146</v>
      </c>
      <c r="G31" s="10">
        <f>SUM(D31:F31)</f>
        <v>495</v>
      </c>
      <c r="H31" s="11">
        <f>AVERAGE(D31:F31)</f>
        <v>165</v>
      </c>
    </row>
    <row r="32" spans="1:8" ht="15">
      <c r="A32" s="6">
        <v>12</v>
      </c>
      <c r="B32" s="7" t="s">
        <v>87</v>
      </c>
      <c r="C32" s="8">
        <v>17</v>
      </c>
      <c r="D32" s="9">
        <v>163</v>
      </c>
      <c r="E32" s="9">
        <v>147</v>
      </c>
      <c r="F32" s="9">
        <v>181</v>
      </c>
      <c r="G32" s="10">
        <f>SUM(D32:F32)</f>
        <v>491</v>
      </c>
      <c r="H32" s="11">
        <f>AVERAGE(D32:F32)</f>
        <v>163.66666666666666</v>
      </c>
    </row>
    <row r="33" spans="1:8" ht="15">
      <c r="A33" s="6">
        <v>13</v>
      </c>
      <c r="B33" s="7" t="s">
        <v>118</v>
      </c>
      <c r="C33" s="8">
        <v>42</v>
      </c>
      <c r="D33" s="9">
        <v>192</v>
      </c>
      <c r="E33" s="9">
        <v>128</v>
      </c>
      <c r="F33" s="9">
        <v>157</v>
      </c>
      <c r="G33" s="10">
        <f>SUM(D33:F33)</f>
        <v>477</v>
      </c>
      <c r="H33" s="11">
        <f>AVERAGE(D33:F33)</f>
        <v>159</v>
      </c>
    </row>
    <row r="34" spans="1:8" ht="15">
      <c r="A34" s="6">
        <v>14</v>
      </c>
      <c r="B34" s="7" t="s">
        <v>98</v>
      </c>
      <c r="C34" s="8">
        <v>26</v>
      </c>
      <c r="D34" s="9">
        <v>151</v>
      </c>
      <c r="E34" s="9">
        <v>146</v>
      </c>
      <c r="F34" s="9">
        <v>168</v>
      </c>
      <c r="G34" s="10">
        <f>SUM(D34:F34)</f>
        <v>465</v>
      </c>
      <c r="H34" s="11">
        <f>AVERAGE(D34:F34)</f>
        <v>155</v>
      </c>
    </row>
    <row r="35" spans="1:8" ht="15">
      <c r="A35" s="6">
        <v>15</v>
      </c>
      <c r="B35" s="7" t="s">
        <v>180</v>
      </c>
      <c r="C35" s="8">
        <v>19</v>
      </c>
      <c r="D35" s="9">
        <v>142</v>
      </c>
      <c r="E35" s="9">
        <v>147</v>
      </c>
      <c r="F35" s="9">
        <v>174</v>
      </c>
      <c r="G35" s="10">
        <f>SUM(D35:F35)</f>
        <v>463</v>
      </c>
      <c r="H35" s="11">
        <f aca="true" t="shared" si="1" ref="H35:H40">AVERAGE(D35:F35)</f>
        <v>154.33333333333334</v>
      </c>
    </row>
    <row r="36" spans="1:8" ht="15">
      <c r="A36" s="6">
        <v>16</v>
      </c>
      <c r="B36" s="7" t="s">
        <v>86</v>
      </c>
      <c r="C36" s="8">
        <v>16</v>
      </c>
      <c r="D36" s="9">
        <v>166</v>
      </c>
      <c r="E36" s="9">
        <v>118</v>
      </c>
      <c r="F36" s="9">
        <v>167</v>
      </c>
      <c r="G36" s="10">
        <f>SUM(D36:F36)</f>
        <v>451</v>
      </c>
      <c r="H36" s="11">
        <f t="shared" si="1"/>
        <v>150.33333333333334</v>
      </c>
    </row>
    <row r="37" spans="1:8" ht="15">
      <c r="A37" s="6">
        <v>17</v>
      </c>
      <c r="B37" s="7" t="s">
        <v>166</v>
      </c>
      <c r="C37" s="8">
        <v>37</v>
      </c>
      <c r="D37" s="9">
        <v>119</v>
      </c>
      <c r="E37" s="9">
        <v>131</v>
      </c>
      <c r="F37" s="9">
        <v>191</v>
      </c>
      <c r="G37" s="10">
        <f>SUM(D37:F37)</f>
        <v>441</v>
      </c>
      <c r="H37" s="11">
        <f t="shared" si="1"/>
        <v>147</v>
      </c>
    </row>
    <row r="38" spans="1:8" ht="15">
      <c r="A38" s="6">
        <v>18</v>
      </c>
      <c r="B38" s="7" t="s">
        <v>76</v>
      </c>
      <c r="C38" s="8">
        <v>10</v>
      </c>
      <c r="D38" s="9">
        <v>147</v>
      </c>
      <c r="E38" s="9">
        <v>139</v>
      </c>
      <c r="F38" s="9">
        <v>152</v>
      </c>
      <c r="G38" s="10">
        <f>SUM(D38:F38)</f>
        <v>438</v>
      </c>
      <c r="H38" s="11">
        <f t="shared" si="1"/>
        <v>146</v>
      </c>
    </row>
    <row r="39" spans="1:8" ht="15">
      <c r="A39" s="6">
        <v>19</v>
      </c>
      <c r="B39" s="7" t="s">
        <v>129</v>
      </c>
      <c r="C39" s="8">
        <v>48</v>
      </c>
      <c r="D39" s="9">
        <v>139</v>
      </c>
      <c r="E39" s="9">
        <v>137</v>
      </c>
      <c r="F39" s="9">
        <v>161</v>
      </c>
      <c r="G39" s="10">
        <f>SUM(D39:F39)</f>
        <v>437</v>
      </c>
      <c r="H39" s="11">
        <f t="shared" si="1"/>
        <v>145.66666666666666</v>
      </c>
    </row>
    <row r="40" spans="1:8" ht="15">
      <c r="A40" s="6">
        <v>20</v>
      </c>
      <c r="B40" s="7" t="s">
        <v>165</v>
      </c>
      <c r="C40" s="8">
        <v>35</v>
      </c>
      <c r="D40" s="9">
        <v>123</v>
      </c>
      <c r="E40" s="9">
        <v>158</v>
      </c>
      <c r="F40" s="9">
        <v>142</v>
      </c>
      <c r="G40" s="10">
        <f>SUM(D40:F40)</f>
        <v>423</v>
      </c>
      <c r="H40" s="11">
        <f t="shared" si="1"/>
        <v>141</v>
      </c>
    </row>
    <row r="41" spans="1:8" ht="15">
      <c r="A41" s="6">
        <v>21</v>
      </c>
      <c r="B41" s="7" t="s">
        <v>172</v>
      </c>
      <c r="C41" s="8">
        <v>12</v>
      </c>
      <c r="D41" s="9">
        <v>111</v>
      </c>
      <c r="E41" s="9">
        <v>132</v>
      </c>
      <c r="F41" s="9">
        <v>143</v>
      </c>
      <c r="G41" s="10">
        <f>SUM(D41:F41)</f>
        <v>386</v>
      </c>
      <c r="H41" s="11">
        <f>AVERAGE(D41:F41)</f>
        <v>128.66666666666666</v>
      </c>
    </row>
    <row r="43" spans="1:8" ht="15">
      <c r="A43" s="72" t="s">
        <v>49</v>
      </c>
      <c r="B43" s="67"/>
      <c r="D43" s="73"/>
      <c r="E43" s="67"/>
      <c r="F43" s="67"/>
      <c r="G43" s="74"/>
      <c r="H43" s="74"/>
    </row>
    <row r="44" ht="15.75" thickBot="1"/>
    <row r="45" spans="1:8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9</v>
      </c>
      <c r="H45" s="5" t="s">
        <v>10</v>
      </c>
    </row>
    <row r="46" spans="1:8" ht="15">
      <c r="A46" s="6">
        <v>1</v>
      </c>
      <c r="B46" s="7" t="s">
        <v>145</v>
      </c>
      <c r="C46" s="52">
        <v>20</v>
      </c>
      <c r="D46" s="9">
        <v>216</v>
      </c>
      <c r="E46" s="9">
        <v>185</v>
      </c>
      <c r="F46" s="9">
        <v>186</v>
      </c>
      <c r="G46" s="10">
        <f>SUM(D46:F46)</f>
        <v>587</v>
      </c>
      <c r="H46" s="11">
        <f aca="true" t="shared" si="2" ref="H46:H51">AVERAGE(D46:F46)</f>
        <v>195.66666666666666</v>
      </c>
    </row>
    <row r="47" spans="1:8" ht="15">
      <c r="A47" s="6">
        <v>2</v>
      </c>
      <c r="B47" s="7" t="s">
        <v>139</v>
      </c>
      <c r="C47" s="52">
        <v>14</v>
      </c>
      <c r="D47" s="9">
        <v>189</v>
      </c>
      <c r="E47" s="9">
        <v>191</v>
      </c>
      <c r="F47" s="9">
        <v>126</v>
      </c>
      <c r="G47" s="10">
        <f>SUM(D47:F47)</f>
        <v>506</v>
      </c>
      <c r="H47" s="11">
        <f t="shared" si="2"/>
        <v>168.66666666666666</v>
      </c>
    </row>
    <row r="48" spans="1:8" ht="15">
      <c r="A48" s="6">
        <v>3</v>
      </c>
      <c r="B48" s="7" t="s">
        <v>141</v>
      </c>
      <c r="C48" s="52">
        <v>16</v>
      </c>
      <c r="D48" s="9">
        <v>165</v>
      </c>
      <c r="E48" s="9">
        <v>147</v>
      </c>
      <c r="F48" s="9">
        <v>190</v>
      </c>
      <c r="G48" s="10">
        <f>SUM(D48:F48)</f>
        <v>502</v>
      </c>
      <c r="H48" s="11">
        <f t="shared" si="2"/>
        <v>167.33333333333334</v>
      </c>
    </row>
    <row r="49" spans="1:8" ht="15">
      <c r="A49" s="6">
        <v>4</v>
      </c>
      <c r="B49" s="7" t="s">
        <v>176</v>
      </c>
      <c r="C49" s="52">
        <v>9</v>
      </c>
      <c r="D49" s="9">
        <v>117</v>
      </c>
      <c r="E49" s="9">
        <v>181</v>
      </c>
      <c r="F49" s="9">
        <v>181</v>
      </c>
      <c r="G49" s="10">
        <f>SUM(D49:F49)</f>
        <v>479</v>
      </c>
      <c r="H49" s="11">
        <f t="shared" si="2"/>
        <v>159.66666666666666</v>
      </c>
    </row>
    <row r="50" spans="1:8" ht="15">
      <c r="A50" s="6">
        <v>5</v>
      </c>
      <c r="B50" s="7" t="s">
        <v>175</v>
      </c>
      <c r="C50" s="52">
        <v>38</v>
      </c>
      <c r="D50" s="9">
        <v>170</v>
      </c>
      <c r="E50" s="9">
        <v>162</v>
      </c>
      <c r="F50" s="9">
        <v>145</v>
      </c>
      <c r="G50" s="10">
        <f>SUM(D50:F50)</f>
        <v>477</v>
      </c>
      <c r="H50" s="11">
        <f t="shared" si="2"/>
        <v>159</v>
      </c>
    </row>
    <row r="51" spans="1:8" ht="15">
      <c r="A51" s="6">
        <v>6</v>
      </c>
      <c r="B51" s="7" t="s">
        <v>132</v>
      </c>
      <c r="C51" s="52">
        <v>3</v>
      </c>
      <c r="D51" s="9">
        <v>152</v>
      </c>
      <c r="E51" s="9">
        <v>161</v>
      </c>
      <c r="F51" s="9">
        <v>135</v>
      </c>
      <c r="G51" s="10">
        <f>SUM(D51:F51)</f>
        <v>448</v>
      </c>
      <c r="H51" s="11">
        <f t="shared" si="2"/>
        <v>149.33333333333334</v>
      </c>
    </row>
    <row r="53" spans="1:8" ht="15">
      <c r="A53" s="72" t="s">
        <v>50</v>
      </c>
      <c r="B53" s="67"/>
      <c r="D53" s="73"/>
      <c r="E53" s="67"/>
      <c r="F53" s="67"/>
      <c r="G53" s="74"/>
      <c r="H53" s="74"/>
    </row>
    <row r="54" ht="15.75" thickBot="1"/>
    <row r="55" spans="1:8" ht="15.75">
      <c r="A55" s="4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9</v>
      </c>
      <c r="H55" s="5" t="s">
        <v>10</v>
      </c>
    </row>
    <row r="56" spans="1:8" ht="15">
      <c r="A56" s="6">
        <v>1</v>
      </c>
      <c r="B56" s="7" t="s">
        <v>94</v>
      </c>
      <c r="C56" s="53">
        <v>23</v>
      </c>
      <c r="D56" s="9">
        <v>190</v>
      </c>
      <c r="E56" s="9">
        <v>190</v>
      </c>
      <c r="F56" s="9">
        <v>191</v>
      </c>
      <c r="G56" s="10">
        <f>SUM(D56:F56)</f>
        <v>571</v>
      </c>
      <c r="H56" s="11">
        <f>AVERAGE(D56:F56)</f>
        <v>190.33333333333334</v>
      </c>
    </row>
    <row r="57" spans="1:8" ht="15">
      <c r="A57" s="6">
        <v>2</v>
      </c>
      <c r="B57" s="7" t="s">
        <v>116</v>
      </c>
      <c r="C57" s="53">
        <v>42</v>
      </c>
      <c r="D57" s="9">
        <v>190</v>
      </c>
      <c r="E57" s="9">
        <v>180</v>
      </c>
      <c r="F57" s="9">
        <v>192</v>
      </c>
      <c r="G57" s="10">
        <f>SUM(D57:F57)</f>
        <v>562</v>
      </c>
      <c r="H57" s="11">
        <f>AVERAGE(D57:F57)</f>
        <v>187.33333333333334</v>
      </c>
    </row>
    <row r="58" spans="1:8" ht="15">
      <c r="A58" s="6">
        <v>3</v>
      </c>
      <c r="B58" s="7" t="s">
        <v>89</v>
      </c>
      <c r="C58" s="53">
        <v>18</v>
      </c>
      <c r="D58" s="9">
        <v>177</v>
      </c>
      <c r="E58" s="9">
        <v>174</v>
      </c>
      <c r="F58" s="9">
        <v>180</v>
      </c>
      <c r="G58" s="10">
        <f>SUM(D58:F58)</f>
        <v>531</v>
      </c>
      <c r="H58" s="11">
        <f>AVERAGE(D58:F58)</f>
        <v>177</v>
      </c>
    </row>
    <row r="59" spans="1:8" ht="15">
      <c r="A59" s="6">
        <v>4</v>
      </c>
      <c r="B59" s="7" t="s">
        <v>120</v>
      </c>
      <c r="C59" s="53">
        <v>43</v>
      </c>
      <c r="D59" s="9">
        <v>148</v>
      </c>
      <c r="E59" s="9">
        <v>160</v>
      </c>
      <c r="F59" s="9">
        <v>122</v>
      </c>
      <c r="G59" s="10">
        <f>SUM(D59:F59)</f>
        <v>430</v>
      </c>
      <c r="H59" s="11">
        <f>AVERAGE(D59:F59)</f>
        <v>143.33333333333334</v>
      </c>
    </row>
  </sheetData>
  <sheetProtection/>
  <mergeCells count="12">
    <mergeCell ref="A43:B43"/>
    <mergeCell ref="D43:F43"/>
    <mergeCell ref="G43:H43"/>
    <mergeCell ref="A53:B53"/>
    <mergeCell ref="D53:F53"/>
    <mergeCell ref="G53:H53"/>
    <mergeCell ref="A1:B1"/>
    <mergeCell ref="D1:F1"/>
    <mergeCell ref="G1:H1"/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Zeros="0" zoomScalePageLayoutView="0" workbookViewId="0" topLeftCell="A14">
      <selection activeCell="K37" sqref="K3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47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161</v>
      </c>
      <c r="C4" s="51">
        <v>28</v>
      </c>
      <c r="D4" s="9">
        <v>194</v>
      </c>
      <c r="E4" s="9">
        <v>169</v>
      </c>
      <c r="F4" s="9">
        <v>198</v>
      </c>
      <c r="G4" s="10">
        <f>SUM(D4:F4)</f>
        <v>561</v>
      </c>
      <c r="H4" s="11">
        <f>AVERAGE(D4:F4)</f>
        <v>187</v>
      </c>
    </row>
    <row r="5" spans="1:8" ht="15">
      <c r="A5" s="6">
        <v>2</v>
      </c>
      <c r="B5" s="7" t="s">
        <v>104</v>
      </c>
      <c r="C5" s="51">
        <v>29</v>
      </c>
      <c r="D5" s="9">
        <v>188</v>
      </c>
      <c r="E5" s="9">
        <v>153</v>
      </c>
      <c r="F5" s="9">
        <v>185</v>
      </c>
      <c r="G5" s="10">
        <f>SUM(D5:F5)</f>
        <v>526</v>
      </c>
      <c r="H5" s="11">
        <f>AVERAGE(D5:F5)</f>
        <v>175.33333333333334</v>
      </c>
    </row>
    <row r="6" spans="1:8" ht="15">
      <c r="A6" s="6">
        <v>3</v>
      </c>
      <c r="B6" s="7" t="s">
        <v>160</v>
      </c>
      <c r="C6" s="51">
        <v>22</v>
      </c>
      <c r="D6" s="9">
        <v>148</v>
      </c>
      <c r="E6" s="9">
        <v>118</v>
      </c>
      <c r="F6" s="9">
        <v>134</v>
      </c>
      <c r="G6" s="10">
        <f>SUM(D6:F6)</f>
        <v>400</v>
      </c>
      <c r="H6" s="11">
        <f>AVERAGE(D6:F6)</f>
        <v>133.33333333333334</v>
      </c>
    </row>
    <row r="7" spans="1:8" ht="15">
      <c r="A7" s="6">
        <v>4</v>
      </c>
      <c r="B7" s="7" t="s">
        <v>169</v>
      </c>
      <c r="C7" s="51">
        <v>47</v>
      </c>
      <c r="D7" s="9">
        <v>119</v>
      </c>
      <c r="E7" s="9">
        <v>138</v>
      </c>
      <c r="F7" s="9">
        <v>113</v>
      </c>
      <c r="G7" s="10">
        <f>SUM(D7:F7)</f>
        <v>370</v>
      </c>
      <c r="H7" s="11">
        <f>AVERAGE(D7:F7)</f>
        <v>123.33333333333333</v>
      </c>
    </row>
    <row r="9" spans="1:8" ht="15">
      <c r="A9" s="72" t="s">
        <v>48</v>
      </c>
      <c r="B9" s="67"/>
      <c r="D9" s="73"/>
      <c r="E9" s="67"/>
      <c r="F9" s="67"/>
      <c r="G9" s="74"/>
      <c r="H9" s="74"/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103</v>
      </c>
      <c r="C12" s="8">
        <v>28</v>
      </c>
      <c r="D12" s="9">
        <v>182</v>
      </c>
      <c r="E12" s="9">
        <v>162</v>
      </c>
      <c r="F12" s="9">
        <v>201</v>
      </c>
      <c r="G12" s="10">
        <f>SUM(D12:F12)</f>
        <v>545</v>
      </c>
      <c r="H12" s="11">
        <f aca="true" t="shared" si="0" ref="H12:H21">AVERAGE(D12:F12)</f>
        <v>181.66666666666666</v>
      </c>
    </row>
    <row r="13" spans="1:8" ht="15">
      <c r="A13" s="6">
        <v>2</v>
      </c>
      <c r="B13" s="7" t="s">
        <v>86</v>
      </c>
      <c r="C13" s="8">
        <v>16</v>
      </c>
      <c r="D13" s="9">
        <v>175</v>
      </c>
      <c r="E13" s="9">
        <v>193</v>
      </c>
      <c r="F13" s="9">
        <v>156</v>
      </c>
      <c r="G13" s="10">
        <f>SUM(D13:F13)</f>
        <v>524</v>
      </c>
      <c r="H13" s="11">
        <f t="shared" si="0"/>
        <v>174.66666666666666</v>
      </c>
    </row>
    <row r="14" spans="1:8" ht="15">
      <c r="A14" s="6">
        <v>3</v>
      </c>
      <c r="B14" s="7" t="s">
        <v>129</v>
      </c>
      <c r="C14" s="8">
        <v>48</v>
      </c>
      <c r="D14" s="9">
        <v>178</v>
      </c>
      <c r="E14" s="9">
        <v>162</v>
      </c>
      <c r="F14" s="9">
        <v>178</v>
      </c>
      <c r="G14" s="10">
        <f>SUM(D14:F14)</f>
        <v>518</v>
      </c>
      <c r="H14" s="11">
        <f t="shared" si="0"/>
        <v>172.66666666666666</v>
      </c>
    </row>
    <row r="15" spans="1:8" ht="15">
      <c r="A15" s="6">
        <v>4</v>
      </c>
      <c r="B15" s="7" t="s">
        <v>105</v>
      </c>
      <c r="C15" s="8">
        <v>29</v>
      </c>
      <c r="D15" s="9">
        <v>156</v>
      </c>
      <c r="E15" s="9">
        <v>204</v>
      </c>
      <c r="F15" s="9">
        <v>145</v>
      </c>
      <c r="G15" s="10">
        <f>SUM(D15:F15)</f>
        <v>505</v>
      </c>
      <c r="H15" s="11">
        <f t="shared" si="0"/>
        <v>168.33333333333334</v>
      </c>
    </row>
    <row r="16" spans="1:8" ht="15">
      <c r="A16" s="6">
        <v>5</v>
      </c>
      <c r="B16" s="7" t="s">
        <v>180</v>
      </c>
      <c r="C16" s="8">
        <v>19</v>
      </c>
      <c r="D16" s="9">
        <v>153</v>
      </c>
      <c r="E16" s="9">
        <v>150</v>
      </c>
      <c r="F16" s="9">
        <v>186</v>
      </c>
      <c r="G16" s="10">
        <f>SUM(D16:F16)</f>
        <v>489</v>
      </c>
      <c r="H16" s="11">
        <f t="shared" si="0"/>
        <v>163</v>
      </c>
    </row>
    <row r="17" spans="1:8" ht="15">
      <c r="A17" s="6">
        <v>6</v>
      </c>
      <c r="B17" s="7" t="s">
        <v>174</v>
      </c>
      <c r="C17" s="8">
        <v>25</v>
      </c>
      <c r="D17" s="9">
        <v>168</v>
      </c>
      <c r="E17" s="9">
        <v>175</v>
      </c>
      <c r="F17" s="9">
        <v>142</v>
      </c>
      <c r="G17" s="10">
        <f>SUM(D17:F17)</f>
        <v>485</v>
      </c>
      <c r="H17" s="11">
        <f t="shared" si="0"/>
        <v>161.66666666666666</v>
      </c>
    </row>
    <row r="18" spans="1:8" ht="15">
      <c r="A18" s="6">
        <v>7</v>
      </c>
      <c r="B18" s="7" t="s">
        <v>165</v>
      </c>
      <c r="C18" s="8">
        <v>35</v>
      </c>
      <c r="D18" s="9">
        <v>125</v>
      </c>
      <c r="E18" s="9">
        <v>167</v>
      </c>
      <c r="F18" s="9">
        <v>190</v>
      </c>
      <c r="G18" s="10">
        <f>SUM(D18:F18)</f>
        <v>482</v>
      </c>
      <c r="H18" s="11">
        <f t="shared" si="0"/>
        <v>160.66666666666666</v>
      </c>
    </row>
    <row r="19" spans="1:8" ht="15">
      <c r="A19" s="6">
        <v>8</v>
      </c>
      <c r="B19" s="7" t="s">
        <v>76</v>
      </c>
      <c r="C19" s="8">
        <v>10</v>
      </c>
      <c r="D19" s="9">
        <v>187</v>
      </c>
      <c r="E19" s="9">
        <v>170</v>
      </c>
      <c r="F19" s="9">
        <v>120</v>
      </c>
      <c r="G19" s="10">
        <f>SUM(D19:F19)</f>
        <v>477</v>
      </c>
      <c r="H19" s="11">
        <f t="shared" si="0"/>
        <v>159</v>
      </c>
    </row>
    <row r="20" spans="1:8" ht="15">
      <c r="A20" s="6">
        <v>9</v>
      </c>
      <c r="B20" s="7" t="s">
        <v>109</v>
      </c>
      <c r="C20" s="8">
        <v>34</v>
      </c>
      <c r="D20" s="9">
        <v>142</v>
      </c>
      <c r="E20" s="9">
        <v>166</v>
      </c>
      <c r="F20" s="9">
        <v>159</v>
      </c>
      <c r="G20" s="10">
        <f>SUM(D20:F20)</f>
        <v>467</v>
      </c>
      <c r="H20" s="11">
        <f t="shared" si="0"/>
        <v>155.66666666666666</v>
      </c>
    </row>
    <row r="21" spans="1:8" ht="15">
      <c r="A21" s="6">
        <v>10</v>
      </c>
      <c r="B21" s="7" t="s">
        <v>118</v>
      </c>
      <c r="C21" s="8">
        <v>42</v>
      </c>
      <c r="D21" s="9">
        <v>195</v>
      </c>
      <c r="E21" s="9">
        <v>145</v>
      </c>
      <c r="F21" s="9">
        <v>114</v>
      </c>
      <c r="G21" s="10">
        <f>SUM(D21:F21)</f>
        <v>454</v>
      </c>
      <c r="H21" s="11">
        <f t="shared" si="0"/>
        <v>151.33333333333334</v>
      </c>
    </row>
    <row r="22" spans="1:8" ht="15">
      <c r="A22" s="6">
        <v>11</v>
      </c>
      <c r="B22" s="7" t="s">
        <v>130</v>
      </c>
      <c r="C22" s="8">
        <v>48</v>
      </c>
      <c r="D22" s="9">
        <v>138</v>
      </c>
      <c r="E22" s="9">
        <v>166</v>
      </c>
      <c r="F22" s="9">
        <v>141</v>
      </c>
      <c r="G22" s="10">
        <f>SUM(D22:F22)</f>
        <v>445</v>
      </c>
      <c r="H22" s="11">
        <f>AVERAGE(D22:F22)</f>
        <v>148.33333333333334</v>
      </c>
    </row>
    <row r="23" spans="1:8" ht="15">
      <c r="A23" s="6">
        <v>12</v>
      </c>
      <c r="B23" s="7" t="s">
        <v>166</v>
      </c>
      <c r="C23" s="8">
        <v>37</v>
      </c>
      <c r="D23" s="9">
        <v>140</v>
      </c>
      <c r="E23" s="9">
        <v>136</v>
      </c>
      <c r="F23" s="9">
        <v>147</v>
      </c>
      <c r="G23" s="10">
        <f>SUM(D23:F23)</f>
        <v>423</v>
      </c>
      <c r="H23" s="11">
        <f>AVERAGE(D23:F23)</f>
        <v>141</v>
      </c>
    </row>
    <row r="25" spans="1:8" ht="15">
      <c r="A25" s="72" t="s">
        <v>49</v>
      </c>
      <c r="B25" s="67"/>
      <c r="D25" s="73"/>
      <c r="E25" s="67"/>
      <c r="F25" s="67"/>
      <c r="G25" s="74"/>
      <c r="H25" s="74"/>
    </row>
    <row r="26" ht="15.75" thickBot="1"/>
    <row r="27" spans="1:8" ht="15.75">
      <c r="A27" s="4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9</v>
      </c>
      <c r="H27" s="5" t="s">
        <v>10</v>
      </c>
    </row>
    <row r="28" spans="1:8" ht="15">
      <c r="A28" s="6">
        <v>1</v>
      </c>
      <c r="B28" s="7" t="s">
        <v>141</v>
      </c>
      <c r="C28" s="52">
        <v>16</v>
      </c>
      <c r="D28" s="9">
        <v>193</v>
      </c>
      <c r="E28" s="9">
        <v>164</v>
      </c>
      <c r="F28" s="9">
        <v>170</v>
      </c>
      <c r="G28" s="10">
        <f>SUM(D28:F28)</f>
        <v>527</v>
      </c>
      <c r="H28" s="11">
        <f>AVERAGE(D28:F28)</f>
        <v>175.66666666666666</v>
      </c>
    </row>
    <row r="29" spans="1:8" ht="15">
      <c r="A29" s="6">
        <v>2</v>
      </c>
      <c r="B29" s="7" t="s">
        <v>132</v>
      </c>
      <c r="C29" s="52">
        <v>3</v>
      </c>
      <c r="D29" s="9">
        <v>162</v>
      </c>
      <c r="E29" s="9">
        <v>178</v>
      </c>
      <c r="F29" s="9">
        <v>170</v>
      </c>
      <c r="G29" s="10">
        <f>SUM(D29:F29)</f>
        <v>510</v>
      </c>
      <c r="H29" s="11">
        <f>AVERAGE(D29:F29)</f>
        <v>170</v>
      </c>
    </row>
    <row r="30" spans="1:8" ht="15">
      <c r="A30" s="6">
        <v>3</v>
      </c>
      <c r="B30" s="7" t="s">
        <v>175</v>
      </c>
      <c r="C30" s="52">
        <v>38</v>
      </c>
      <c r="D30" s="9">
        <v>161</v>
      </c>
      <c r="E30" s="9">
        <v>169</v>
      </c>
      <c r="F30" s="9">
        <v>130</v>
      </c>
      <c r="G30" s="10">
        <f>SUM(D30:F30)</f>
        <v>460</v>
      </c>
      <c r="H30" s="11">
        <f>AVERAGE(D30:F30)</f>
        <v>153.33333333333334</v>
      </c>
    </row>
    <row r="31" spans="1:8" ht="15">
      <c r="A31" s="6">
        <v>4</v>
      </c>
      <c r="B31" s="7" t="s">
        <v>139</v>
      </c>
      <c r="C31" s="52">
        <v>14</v>
      </c>
      <c r="D31" s="9">
        <v>166</v>
      </c>
      <c r="E31" s="9">
        <v>135</v>
      </c>
      <c r="F31" s="9">
        <v>149</v>
      </c>
      <c r="G31" s="10">
        <f>SUM(D31:F31)</f>
        <v>450</v>
      </c>
      <c r="H31" s="11">
        <f>AVERAGE(D31:F31)</f>
        <v>150</v>
      </c>
    </row>
    <row r="32" spans="1:8" ht="15">
      <c r="A32" s="6">
        <v>5</v>
      </c>
      <c r="B32" s="7" t="s">
        <v>176</v>
      </c>
      <c r="C32" s="52">
        <v>9</v>
      </c>
      <c r="D32" s="9">
        <v>159</v>
      </c>
      <c r="E32" s="9">
        <v>129</v>
      </c>
      <c r="F32" s="9">
        <v>143</v>
      </c>
      <c r="G32" s="10">
        <f>SUM(D32:F32)</f>
        <v>431</v>
      </c>
      <c r="H32" s="11">
        <f>AVERAGE(D32:F32)</f>
        <v>143.66666666666666</v>
      </c>
    </row>
  </sheetData>
  <sheetProtection/>
  <mergeCells count="6">
    <mergeCell ref="A9:B9"/>
    <mergeCell ref="D9:F9"/>
    <mergeCell ref="G9:H9"/>
    <mergeCell ref="A25:B25"/>
    <mergeCell ref="D25:F25"/>
    <mergeCell ref="G25:H2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"/>
  <sheetViews>
    <sheetView showZeros="0" zoomScalePageLayoutView="0" workbookViewId="0" topLeftCell="A1">
      <selection activeCell="B16" sqref="B1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2" t="s">
        <v>51</v>
      </c>
      <c r="B2" s="67"/>
      <c r="C2" s="2"/>
      <c r="D2" s="73"/>
      <c r="E2" s="73"/>
      <c r="F2" s="67"/>
      <c r="G2" s="67"/>
      <c r="H2" s="74"/>
      <c r="I2" s="74"/>
    </row>
    <row r="3" ht="15.75" thickBot="1"/>
    <row r="4" spans="1:10" ht="15.75">
      <c r="A4" s="4" t="s">
        <v>0</v>
      </c>
      <c r="B4" s="5" t="s">
        <v>1</v>
      </c>
      <c r="C4" s="5" t="s">
        <v>2</v>
      </c>
      <c r="D4" s="5" t="s">
        <v>52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  <c r="J4" s="1" t="s">
        <v>203</v>
      </c>
    </row>
    <row r="5" spans="1:9" ht="15">
      <c r="A5" s="6">
        <v>1</v>
      </c>
      <c r="B5" s="7" t="s">
        <v>67</v>
      </c>
      <c r="C5" s="8">
        <v>9</v>
      </c>
      <c r="D5" s="9">
        <v>1293</v>
      </c>
      <c r="E5" s="9">
        <v>229</v>
      </c>
      <c r="F5" s="9">
        <v>204</v>
      </c>
      <c r="G5" s="9">
        <v>234</v>
      </c>
      <c r="H5" s="10">
        <f>SUM(D5:G5)</f>
        <v>1960</v>
      </c>
      <c r="I5" s="11">
        <f>H5/9</f>
        <v>217.77777777777777</v>
      </c>
    </row>
    <row r="6" spans="1:9" ht="15">
      <c r="A6" s="6">
        <v>2</v>
      </c>
      <c r="B6" s="7" t="s">
        <v>127</v>
      </c>
      <c r="C6" s="8">
        <v>18</v>
      </c>
      <c r="D6" s="9">
        <v>1182</v>
      </c>
      <c r="E6" s="9">
        <v>234</v>
      </c>
      <c r="F6" s="9">
        <v>232</v>
      </c>
      <c r="G6" s="9">
        <v>257</v>
      </c>
      <c r="H6" s="10">
        <f>SUM(D6:G6)</f>
        <v>1905</v>
      </c>
      <c r="I6" s="11">
        <f aca="true" t="shared" si="0" ref="I6:I22">H6/9</f>
        <v>211.66666666666666</v>
      </c>
    </row>
    <row r="7" spans="1:9" ht="15">
      <c r="A7" s="6">
        <v>3</v>
      </c>
      <c r="B7" s="7" t="s">
        <v>80</v>
      </c>
      <c r="C7" s="8">
        <v>17</v>
      </c>
      <c r="D7" s="9">
        <v>1238</v>
      </c>
      <c r="E7" s="9">
        <v>182</v>
      </c>
      <c r="F7" s="9">
        <v>244</v>
      </c>
      <c r="G7" s="9">
        <v>200</v>
      </c>
      <c r="H7" s="10">
        <f>SUM(D7:G7)</f>
        <v>1864</v>
      </c>
      <c r="I7" s="11">
        <f t="shared" si="0"/>
        <v>207.11111111111111</v>
      </c>
    </row>
    <row r="8" spans="1:9" ht="15">
      <c r="A8" s="6">
        <v>4</v>
      </c>
      <c r="B8" s="7" t="s">
        <v>75</v>
      </c>
      <c r="C8" s="8">
        <v>5</v>
      </c>
      <c r="D8" s="9">
        <v>1151</v>
      </c>
      <c r="E8" s="9">
        <v>251</v>
      </c>
      <c r="F8" s="9">
        <v>207</v>
      </c>
      <c r="G8" s="9">
        <v>254</v>
      </c>
      <c r="H8" s="10">
        <f>SUM(D8:G8)</f>
        <v>1863</v>
      </c>
      <c r="I8" s="11">
        <f t="shared" si="0"/>
        <v>207</v>
      </c>
    </row>
    <row r="9" spans="1:10" ht="15">
      <c r="A9" s="6">
        <v>5</v>
      </c>
      <c r="B9" s="7" t="s">
        <v>77</v>
      </c>
      <c r="C9" s="8">
        <v>1</v>
      </c>
      <c r="D9" s="9">
        <v>1229</v>
      </c>
      <c r="E9" s="9">
        <v>208</v>
      </c>
      <c r="F9" s="9">
        <v>178</v>
      </c>
      <c r="G9" s="9">
        <v>221</v>
      </c>
      <c r="H9" s="10">
        <f>SUM(D9:G9)</f>
        <v>1836</v>
      </c>
      <c r="I9" s="11">
        <f t="shared" si="0"/>
        <v>204</v>
      </c>
      <c r="J9" s="2">
        <v>25</v>
      </c>
    </row>
    <row r="10" spans="1:10" ht="15">
      <c r="A10" s="6">
        <v>6</v>
      </c>
      <c r="B10" s="7" t="s">
        <v>71</v>
      </c>
      <c r="C10" s="8">
        <v>4</v>
      </c>
      <c r="D10" s="9">
        <v>1181</v>
      </c>
      <c r="E10" s="9">
        <v>199</v>
      </c>
      <c r="F10" s="9">
        <v>205</v>
      </c>
      <c r="G10" s="9">
        <v>226</v>
      </c>
      <c r="H10" s="10">
        <f>SUM(D10:G10)</f>
        <v>1811</v>
      </c>
      <c r="I10" s="11">
        <f t="shared" si="0"/>
        <v>201.22222222222223</v>
      </c>
      <c r="J10" s="2">
        <v>24</v>
      </c>
    </row>
    <row r="11" spans="1:10" ht="15">
      <c r="A11" s="6">
        <v>7</v>
      </c>
      <c r="B11" s="7" t="s">
        <v>95</v>
      </c>
      <c r="C11" s="8">
        <v>4</v>
      </c>
      <c r="D11" s="9">
        <v>1118</v>
      </c>
      <c r="E11" s="9">
        <v>208</v>
      </c>
      <c r="F11" s="9">
        <v>229</v>
      </c>
      <c r="G11" s="9">
        <v>249</v>
      </c>
      <c r="H11" s="10">
        <f>SUM(D11:G11)</f>
        <v>1804</v>
      </c>
      <c r="I11" s="11">
        <f t="shared" si="0"/>
        <v>200.44444444444446</v>
      </c>
      <c r="J11" s="2">
        <v>23</v>
      </c>
    </row>
    <row r="12" spans="1:10" ht="15">
      <c r="A12" s="6">
        <v>8</v>
      </c>
      <c r="B12" s="7" t="s">
        <v>128</v>
      </c>
      <c r="C12" s="8">
        <v>15</v>
      </c>
      <c r="D12" s="9">
        <v>1275</v>
      </c>
      <c r="E12" s="9">
        <v>193</v>
      </c>
      <c r="F12" s="9">
        <v>141</v>
      </c>
      <c r="G12" s="9">
        <v>190</v>
      </c>
      <c r="H12" s="10">
        <f>SUM(D12:G12)</f>
        <v>1799</v>
      </c>
      <c r="I12" s="11">
        <f t="shared" si="0"/>
        <v>199.88888888888889</v>
      </c>
      <c r="J12" s="2">
        <v>22</v>
      </c>
    </row>
    <row r="13" spans="1:10" ht="15">
      <c r="A13" s="6">
        <v>9</v>
      </c>
      <c r="B13" s="7" t="s">
        <v>81</v>
      </c>
      <c r="C13" s="8">
        <v>13</v>
      </c>
      <c r="D13" s="9">
        <v>1166</v>
      </c>
      <c r="E13" s="9">
        <v>296</v>
      </c>
      <c r="F13" s="9">
        <v>175</v>
      </c>
      <c r="G13" s="9">
        <v>158</v>
      </c>
      <c r="H13" s="10">
        <f>SUM(D13:G13)</f>
        <v>1795</v>
      </c>
      <c r="I13" s="11">
        <f t="shared" si="0"/>
        <v>199.44444444444446</v>
      </c>
      <c r="J13" s="2">
        <v>21</v>
      </c>
    </row>
    <row r="14" spans="1:10" ht="15">
      <c r="A14" s="6">
        <v>10</v>
      </c>
      <c r="B14" s="7" t="s">
        <v>117</v>
      </c>
      <c r="C14" s="8">
        <v>16</v>
      </c>
      <c r="D14" s="9">
        <v>1124</v>
      </c>
      <c r="E14" s="9">
        <v>202</v>
      </c>
      <c r="F14" s="9">
        <v>247</v>
      </c>
      <c r="G14" s="9">
        <v>221</v>
      </c>
      <c r="H14" s="10">
        <f>SUM(D14:G14)</f>
        <v>1794</v>
      </c>
      <c r="I14" s="11">
        <f t="shared" si="0"/>
        <v>199.33333333333334</v>
      </c>
      <c r="J14" s="2">
        <v>20</v>
      </c>
    </row>
    <row r="15" spans="1:10" ht="15">
      <c r="A15" s="6">
        <v>11</v>
      </c>
      <c r="B15" s="7" t="s">
        <v>100</v>
      </c>
      <c r="C15" s="8">
        <v>10</v>
      </c>
      <c r="D15" s="9">
        <v>1137</v>
      </c>
      <c r="E15" s="9">
        <v>206</v>
      </c>
      <c r="F15" s="9">
        <v>204</v>
      </c>
      <c r="G15" s="9">
        <v>212</v>
      </c>
      <c r="H15" s="10">
        <f>SUM(D15:G15)</f>
        <v>1759</v>
      </c>
      <c r="I15" s="11">
        <f t="shared" si="0"/>
        <v>195.44444444444446</v>
      </c>
      <c r="J15" s="2">
        <v>19</v>
      </c>
    </row>
    <row r="16" spans="1:10" ht="15">
      <c r="A16" s="6">
        <v>12</v>
      </c>
      <c r="B16" s="7" t="s">
        <v>72</v>
      </c>
      <c r="C16" s="8">
        <v>1</v>
      </c>
      <c r="D16" s="9">
        <v>1165</v>
      </c>
      <c r="E16" s="9">
        <v>191</v>
      </c>
      <c r="F16" s="9">
        <v>212</v>
      </c>
      <c r="G16" s="9">
        <v>176</v>
      </c>
      <c r="H16" s="10">
        <f>SUM(D16:G16)</f>
        <v>1744</v>
      </c>
      <c r="I16" s="11">
        <f t="shared" si="0"/>
        <v>193.77777777777777</v>
      </c>
      <c r="J16" s="2">
        <v>18</v>
      </c>
    </row>
    <row r="17" spans="1:10" ht="15">
      <c r="A17" s="6">
        <v>13</v>
      </c>
      <c r="B17" s="7" t="s">
        <v>89</v>
      </c>
      <c r="C17" s="8">
        <v>12</v>
      </c>
      <c r="D17" s="9">
        <v>1133</v>
      </c>
      <c r="E17" s="9">
        <v>155</v>
      </c>
      <c r="F17" s="9">
        <v>226</v>
      </c>
      <c r="G17" s="9">
        <v>227</v>
      </c>
      <c r="H17" s="10">
        <f>SUM(D17:G17)</f>
        <v>1741</v>
      </c>
      <c r="I17" s="11">
        <f t="shared" si="0"/>
        <v>193.44444444444446</v>
      </c>
      <c r="J17" s="2">
        <v>17</v>
      </c>
    </row>
    <row r="18" spans="1:10" ht="15">
      <c r="A18" s="6">
        <v>14</v>
      </c>
      <c r="B18" s="7" t="s">
        <v>63</v>
      </c>
      <c r="C18" s="8">
        <v>16</v>
      </c>
      <c r="D18" s="9">
        <v>1185</v>
      </c>
      <c r="E18" s="9">
        <v>166</v>
      </c>
      <c r="F18" s="9">
        <v>191</v>
      </c>
      <c r="G18" s="9">
        <v>186</v>
      </c>
      <c r="H18" s="10">
        <f>SUM(D18:G18)</f>
        <v>1728</v>
      </c>
      <c r="I18" s="11">
        <f t="shared" si="0"/>
        <v>192</v>
      </c>
      <c r="J18" s="2">
        <v>16</v>
      </c>
    </row>
    <row r="19" spans="1:10" ht="15">
      <c r="A19" s="6">
        <v>15</v>
      </c>
      <c r="B19" s="7" t="s">
        <v>94</v>
      </c>
      <c r="C19" s="8">
        <v>6</v>
      </c>
      <c r="D19" s="9">
        <v>1172</v>
      </c>
      <c r="E19" s="9">
        <v>190</v>
      </c>
      <c r="F19" s="9">
        <v>168</v>
      </c>
      <c r="G19" s="9">
        <v>197</v>
      </c>
      <c r="H19" s="10">
        <f>SUM(D19:G19)</f>
        <v>1727</v>
      </c>
      <c r="I19" s="11">
        <f t="shared" si="0"/>
        <v>191.88888888888889</v>
      </c>
      <c r="J19" s="2">
        <v>15</v>
      </c>
    </row>
    <row r="20" spans="1:10" ht="15">
      <c r="A20" s="6">
        <v>16</v>
      </c>
      <c r="B20" s="7" t="s">
        <v>78</v>
      </c>
      <c r="C20" s="8">
        <v>14</v>
      </c>
      <c r="D20" s="9">
        <v>1225</v>
      </c>
      <c r="E20" s="9">
        <v>145</v>
      </c>
      <c r="F20" s="9">
        <v>187</v>
      </c>
      <c r="G20" s="9">
        <v>143</v>
      </c>
      <c r="H20" s="10">
        <f>SUM(D20:G20)</f>
        <v>1700</v>
      </c>
      <c r="I20" s="11">
        <f t="shared" si="0"/>
        <v>188.88888888888889</v>
      </c>
      <c r="J20" s="2">
        <v>14</v>
      </c>
    </row>
    <row r="21" spans="1:10" ht="15">
      <c r="A21" s="6">
        <v>17</v>
      </c>
      <c r="B21" s="7" t="s">
        <v>79</v>
      </c>
      <c r="C21" s="8">
        <v>3</v>
      </c>
      <c r="D21" s="9">
        <v>1165</v>
      </c>
      <c r="E21" s="9">
        <v>196</v>
      </c>
      <c r="F21" s="9">
        <v>145</v>
      </c>
      <c r="G21" s="9">
        <v>182</v>
      </c>
      <c r="H21" s="10">
        <f>SUM(D21:G21)</f>
        <v>1688</v>
      </c>
      <c r="I21" s="11">
        <f t="shared" si="0"/>
        <v>187.55555555555554</v>
      </c>
      <c r="J21" s="2">
        <v>13</v>
      </c>
    </row>
    <row r="22" spans="1:10" ht="15">
      <c r="A22" s="6">
        <v>18</v>
      </c>
      <c r="B22" s="7" t="s">
        <v>96</v>
      </c>
      <c r="C22" s="8">
        <v>11</v>
      </c>
      <c r="D22" s="9">
        <v>1169</v>
      </c>
      <c r="E22" s="9">
        <v>164</v>
      </c>
      <c r="F22" s="9">
        <v>172</v>
      </c>
      <c r="G22" s="9">
        <v>180</v>
      </c>
      <c r="H22" s="10">
        <f>SUM(D22:G22)</f>
        <v>1685</v>
      </c>
      <c r="I22" s="11">
        <f t="shared" si="0"/>
        <v>187.22222222222223</v>
      </c>
      <c r="J22" s="2">
        <v>12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3"/>
  <sheetViews>
    <sheetView showZeros="0" zoomScalePageLayoutView="0" workbookViewId="0" topLeftCell="A1">
      <selection activeCell="B8" sqref="B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2" t="s">
        <v>53</v>
      </c>
      <c r="B2" s="67"/>
      <c r="C2" s="2"/>
      <c r="D2" s="73"/>
      <c r="E2" s="73"/>
      <c r="F2" s="67"/>
      <c r="G2" s="67"/>
      <c r="H2" s="74"/>
      <c r="I2" s="74"/>
    </row>
    <row r="3" ht="15.75" thickBot="1"/>
    <row r="4" spans="1:10" ht="15.75">
      <c r="A4" s="4" t="s">
        <v>0</v>
      </c>
      <c r="B4" s="5" t="s">
        <v>1</v>
      </c>
      <c r="C4" s="5" t="s">
        <v>2</v>
      </c>
      <c r="D4" s="5" t="s">
        <v>52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  <c r="J4" s="1" t="s">
        <v>203</v>
      </c>
    </row>
    <row r="5" spans="1:9" ht="15">
      <c r="A5" s="6">
        <v>1</v>
      </c>
      <c r="B5" s="7" t="s">
        <v>138</v>
      </c>
      <c r="C5" s="54">
        <v>11</v>
      </c>
      <c r="D5" s="9">
        <v>1217</v>
      </c>
      <c r="E5" s="9">
        <v>185</v>
      </c>
      <c r="F5" s="9">
        <v>201</v>
      </c>
      <c r="G5" s="9">
        <v>180</v>
      </c>
      <c r="H5" s="10">
        <f>SUM(D5:G5)</f>
        <v>1783</v>
      </c>
      <c r="I5" s="11">
        <f>H5/9</f>
        <v>198.11111111111111</v>
      </c>
    </row>
    <row r="6" spans="1:9" ht="15">
      <c r="A6" s="6">
        <v>2</v>
      </c>
      <c r="B6" s="7" t="s">
        <v>133</v>
      </c>
      <c r="C6" s="54">
        <v>3</v>
      </c>
      <c r="D6" s="9">
        <v>1208</v>
      </c>
      <c r="E6" s="9">
        <v>181</v>
      </c>
      <c r="F6" s="9">
        <v>162</v>
      </c>
      <c r="G6" s="9">
        <v>153</v>
      </c>
      <c r="H6" s="10">
        <f>SUM(D6:G6)</f>
        <v>1704</v>
      </c>
      <c r="I6" s="11">
        <f aca="true" t="shared" si="0" ref="I6:I13">H6/9</f>
        <v>189.33333333333334</v>
      </c>
    </row>
    <row r="7" spans="1:9" ht="15">
      <c r="A7" s="6">
        <v>3</v>
      </c>
      <c r="B7" s="7" t="s">
        <v>143</v>
      </c>
      <c r="C7" s="54">
        <v>2</v>
      </c>
      <c r="D7" s="9">
        <v>1066</v>
      </c>
      <c r="E7" s="9">
        <v>235</v>
      </c>
      <c r="F7" s="9">
        <v>145</v>
      </c>
      <c r="G7" s="9">
        <v>202</v>
      </c>
      <c r="H7" s="10">
        <f>SUM(D7:G7)</f>
        <v>1648</v>
      </c>
      <c r="I7" s="11">
        <f t="shared" si="0"/>
        <v>183.11111111111111</v>
      </c>
    </row>
    <row r="8" spans="1:9" ht="15">
      <c r="A8" s="6">
        <v>4</v>
      </c>
      <c r="B8" s="7" t="s">
        <v>150</v>
      </c>
      <c r="C8" s="54">
        <v>6</v>
      </c>
      <c r="D8" s="9">
        <v>1066</v>
      </c>
      <c r="E8" s="9">
        <v>200</v>
      </c>
      <c r="F8" s="9">
        <v>179</v>
      </c>
      <c r="G8" s="9">
        <v>175</v>
      </c>
      <c r="H8" s="10">
        <f>SUM(D8:G8)</f>
        <v>1620</v>
      </c>
      <c r="I8" s="11">
        <f t="shared" si="0"/>
        <v>180</v>
      </c>
    </row>
    <row r="9" spans="1:10" ht="15">
      <c r="A9" s="6">
        <v>5</v>
      </c>
      <c r="B9" s="7" t="s">
        <v>149</v>
      </c>
      <c r="C9" s="54">
        <v>14</v>
      </c>
      <c r="D9" s="9">
        <v>1075</v>
      </c>
      <c r="E9" s="9">
        <v>186</v>
      </c>
      <c r="F9" s="9">
        <v>158</v>
      </c>
      <c r="G9" s="9">
        <v>192</v>
      </c>
      <c r="H9" s="10">
        <f>SUM(D9:G9)</f>
        <v>1611</v>
      </c>
      <c r="I9" s="11">
        <f t="shared" si="0"/>
        <v>179</v>
      </c>
      <c r="J9" s="2">
        <v>25</v>
      </c>
    </row>
    <row r="10" spans="1:10" ht="15">
      <c r="A10" s="6">
        <v>6</v>
      </c>
      <c r="B10" s="7" t="s">
        <v>131</v>
      </c>
      <c r="C10" s="54">
        <v>10</v>
      </c>
      <c r="D10" s="9">
        <v>1094</v>
      </c>
      <c r="E10" s="9">
        <v>173</v>
      </c>
      <c r="F10" s="9">
        <v>153</v>
      </c>
      <c r="G10" s="9">
        <v>185</v>
      </c>
      <c r="H10" s="10">
        <f>SUM(D10:G10)</f>
        <v>1605</v>
      </c>
      <c r="I10" s="11">
        <f t="shared" si="0"/>
        <v>178.33333333333334</v>
      </c>
      <c r="J10" s="2">
        <v>21</v>
      </c>
    </row>
    <row r="11" spans="1:10" ht="15">
      <c r="A11" s="6">
        <v>7</v>
      </c>
      <c r="B11" s="7" t="s">
        <v>145</v>
      </c>
      <c r="C11" s="54">
        <v>2</v>
      </c>
      <c r="D11" s="9">
        <v>1085</v>
      </c>
      <c r="E11" s="9">
        <v>174</v>
      </c>
      <c r="F11" s="9">
        <v>159</v>
      </c>
      <c r="G11" s="9">
        <v>162</v>
      </c>
      <c r="H11" s="10">
        <f>SUM(D11:G11)</f>
        <v>1580</v>
      </c>
      <c r="I11" s="11">
        <f t="shared" si="0"/>
        <v>175.55555555555554</v>
      </c>
      <c r="J11" s="2">
        <v>17</v>
      </c>
    </row>
    <row r="12" spans="1:10" ht="15">
      <c r="A12" s="6">
        <v>8</v>
      </c>
      <c r="B12" s="7" t="s">
        <v>152</v>
      </c>
      <c r="C12" s="54">
        <v>18</v>
      </c>
      <c r="D12" s="9">
        <v>1071</v>
      </c>
      <c r="E12" s="9">
        <v>166</v>
      </c>
      <c r="F12" s="9">
        <v>181</v>
      </c>
      <c r="G12" s="9">
        <v>129</v>
      </c>
      <c r="H12" s="10">
        <f>SUM(D12:G12)</f>
        <v>1547</v>
      </c>
      <c r="I12" s="11">
        <f t="shared" si="0"/>
        <v>171.88888888888889</v>
      </c>
      <c r="J12" s="2">
        <v>13</v>
      </c>
    </row>
    <row r="13" spans="1:10" ht="15">
      <c r="A13" s="6">
        <v>9</v>
      </c>
      <c r="B13" s="7" t="s">
        <v>140</v>
      </c>
      <c r="C13" s="54">
        <v>15</v>
      </c>
      <c r="D13" s="9">
        <v>1076</v>
      </c>
      <c r="E13" s="9">
        <v>182</v>
      </c>
      <c r="F13" s="9">
        <v>142</v>
      </c>
      <c r="G13" s="9">
        <v>111</v>
      </c>
      <c r="H13" s="10">
        <f>SUM(D13:G13)</f>
        <v>1511</v>
      </c>
      <c r="I13" s="11">
        <f t="shared" si="0"/>
        <v>167.88888888888889</v>
      </c>
      <c r="J13" s="2">
        <v>10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O4" sqref="O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75" t="s">
        <v>13</v>
      </c>
      <c r="B1" s="76"/>
      <c r="C1" s="14"/>
      <c r="D1" s="14"/>
      <c r="G1" s="77"/>
      <c r="H1" s="77"/>
      <c r="I1" s="77"/>
      <c r="J1" s="77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8"/>
      <c r="AC1" s="67"/>
      <c r="AD1" s="67"/>
      <c r="AE1" s="67"/>
    </row>
    <row r="2" ht="13.5" thickBot="1"/>
    <row r="3" spans="1:21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54</v>
      </c>
      <c r="G3" s="17" t="s">
        <v>3</v>
      </c>
      <c r="H3" s="17" t="s">
        <v>14</v>
      </c>
      <c r="I3" s="17" t="s">
        <v>15</v>
      </c>
      <c r="J3" s="17" t="s">
        <v>55</v>
      </c>
      <c r="K3" s="17" t="s">
        <v>4</v>
      </c>
      <c r="L3" s="17" t="s">
        <v>14</v>
      </c>
      <c r="M3" s="17" t="s">
        <v>16</v>
      </c>
      <c r="N3" s="17" t="s">
        <v>56</v>
      </c>
      <c r="O3" s="17" t="s">
        <v>5</v>
      </c>
      <c r="P3" s="17" t="s">
        <v>14</v>
      </c>
      <c r="Q3" s="17" t="s">
        <v>18</v>
      </c>
      <c r="R3" s="57" t="s">
        <v>57</v>
      </c>
      <c r="S3" s="17" t="s">
        <v>58</v>
      </c>
      <c r="T3" s="59" t="s">
        <v>10</v>
      </c>
      <c r="U3" s="18" t="s">
        <v>203</v>
      </c>
    </row>
    <row r="4" spans="1:20" ht="12.75">
      <c r="A4" s="19">
        <v>1</v>
      </c>
      <c r="B4" s="20" t="s">
        <v>158</v>
      </c>
      <c r="C4" s="20">
        <v>134</v>
      </c>
      <c r="D4" s="21">
        <v>59</v>
      </c>
      <c r="E4" s="28">
        <v>13</v>
      </c>
      <c r="F4" s="28">
        <v>1342</v>
      </c>
      <c r="G4" s="22">
        <v>143</v>
      </c>
      <c r="H4" s="23">
        <f>D4</f>
        <v>59</v>
      </c>
      <c r="I4" s="55">
        <f>SUM(G4:H4)</f>
        <v>202</v>
      </c>
      <c r="J4" s="24">
        <f>F4+I4</f>
        <v>1544</v>
      </c>
      <c r="K4" s="22">
        <v>133</v>
      </c>
      <c r="L4" s="23">
        <f>D4</f>
        <v>59</v>
      </c>
      <c r="M4" s="24">
        <f>SUM(K4:L4)</f>
        <v>192</v>
      </c>
      <c r="N4" s="27">
        <f>J4+M4</f>
        <v>1736</v>
      </c>
      <c r="O4" s="22">
        <v>218</v>
      </c>
      <c r="P4" s="23">
        <f>D4</f>
        <v>59</v>
      </c>
      <c r="Q4" s="24">
        <f>SUM(O4:P4)</f>
        <v>277</v>
      </c>
      <c r="R4" s="58">
        <f>N4+Q4</f>
        <v>2013</v>
      </c>
      <c r="S4" s="61">
        <f>'2nd Rd Hdcp'!R4-('2nd Rd Hdcp'!P4*9)</f>
        <v>1482</v>
      </c>
      <c r="T4" s="60">
        <f>S4/9</f>
        <v>164.66666666666666</v>
      </c>
    </row>
    <row r="5" spans="1:20" ht="12.75">
      <c r="A5" s="19">
        <v>2</v>
      </c>
      <c r="B5" s="20" t="s">
        <v>161</v>
      </c>
      <c r="C5" s="20">
        <v>140</v>
      </c>
      <c r="D5" s="21">
        <v>54</v>
      </c>
      <c r="E5" s="28">
        <v>5</v>
      </c>
      <c r="F5" s="28">
        <v>1332</v>
      </c>
      <c r="G5" s="22">
        <v>128</v>
      </c>
      <c r="H5" s="23">
        <f>D5</f>
        <v>54</v>
      </c>
      <c r="I5" s="55">
        <f>SUM(G5:H5)</f>
        <v>182</v>
      </c>
      <c r="J5" s="24">
        <f>F5+I5</f>
        <v>1514</v>
      </c>
      <c r="K5" s="22">
        <v>186</v>
      </c>
      <c r="L5" s="23">
        <f>D5</f>
        <v>54</v>
      </c>
      <c r="M5" s="24">
        <f>SUM(K5:L5)</f>
        <v>240</v>
      </c>
      <c r="N5" s="27">
        <f>J5+M5</f>
        <v>1754</v>
      </c>
      <c r="O5" s="22">
        <v>106</v>
      </c>
      <c r="P5" s="23">
        <f>D5</f>
        <v>54</v>
      </c>
      <c r="Q5" s="24">
        <f>SUM(O5:P5)</f>
        <v>160</v>
      </c>
      <c r="R5" s="58">
        <f>N5+Q5</f>
        <v>1914</v>
      </c>
      <c r="S5" s="61">
        <f>'2nd Rd Hdcp'!R5-('2nd Rd Hdcp'!P5*9)</f>
        <v>1428</v>
      </c>
      <c r="T5" s="60">
        <f>S5/9</f>
        <v>158.66666666666666</v>
      </c>
    </row>
    <row r="6" spans="1:20" ht="12.75">
      <c r="A6" s="19">
        <v>3</v>
      </c>
      <c r="B6" s="20" t="s">
        <v>164</v>
      </c>
      <c r="C6" s="20">
        <v>139</v>
      </c>
      <c r="D6" s="21">
        <v>54</v>
      </c>
      <c r="E6" s="28">
        <v>17</v>
      </c>
      <c r="F6" s="28">
        <v>1213</v>
      </c>
      <c r="G6" s="22">
        <v>128</v>
      </c>
      <c r="H6" s="23">
        <f>D6</f>
        <v>54</v>
      </c>
      <c r="I6" s="55">
        <f>SUM(G6:H6)</f>
        <v>182</v>
      </c>
      <c r="J6" s="24">
        <f>F6+I6</f>
        <v>1395</v>
      </c>
      <c r="K6" s="22">
        <v>127</v>
      </c>
      <c r="L6" s="23">
        <f>D6</f>
        <v>54</v>
      </c>
      <c r="M6" s="24">
        <f>SUM(K6:L6)</f>
        <v>181</v>
      </c>
      <c r="N6" s="27">
        <f>J6+M6</f>
        <v>1576</v>
      </c>
      <c r="O6" s="22">
        <v>130</v>
      </c>
      <c r="P6" s="23">
        <f>D6</f>
        <v>54</v>
      </c>
      <c r="Q6" s="24">
        <f>SUM(O6:P6)</f>
        <v>184</v>
      </c>
      <c r="R6" s="58">
        <f>N6+Q6</f>
        <v>1760</v>
      </c>
      <c r="S6" s="61">
        <f>'2nd Rd Hdcp'!R6-('2nd Rd Hdcp'!P6*9)</f>
        <v>1274</v>
      </c>
      <c r="T6" s="60">
        <f>S6/9</f>
        <v>141.55555555555554</v>
      </c>
    </row>
    <row r="7" spans="1:20" ht="12.75">
      <c r="A7" s="19">
        <v>4</v>
      </c>
      <c r="B7" s="20" t="s">
        <v>167</v>
      </c>
      <c r="C7" s="20">
        <v>143</v>
      </c>
      <c r="D7" s="21">
        <v>51</v>
      </c>
      <c r="E7" s="28">
        <v>9</v>
      </c>
      <c r="F7" s="28">
        <v>1175</v>
      </c>
      <c r="G7" s="22">
        <v>135</v>
      </c>
      <c r="H7" s="23">
        <f>D7</f>
        <v>51</v>
      </c>
      <c r="I7" s="55">
        <f>SUM(G7:H7)</f>
        <v>186</v>
      </c>
      <c r="J7" s="24">
        <f>F7+I7</f>
        <v>1361</v>
      </c>
      <c r="K7" s="22">
        <v>114</v>
      </c>
      <c r="L7" s="23">
        <f>D7</f>
        <v>51</v>
      </c>
      <c r="M7" s="24">
        <f>SUM(K7:L7)</f>
        <v>165</v>
      </c>
      <c r="N7" s="27">
        <f>J7+M7</f>
        <v>1526</v>
      </c>
      <c r="O7" s="22">
        <v>160</v>
      </c>
      <c r="P7" s="23">
        <f>D7</f>
        <v>51</v>
      </c>
      <c r="Q7" s="24">
        <f>SUM(O7:P7)</f>
        <v>211</v>
      </c>
      <c r="R7" s="58">
        <f>N7+Q7</f>
        <v>1737</v>
      </c>
      <c r="S7" s="61">
        <f>'2nd Rd Hdcp'!R7-('2nd Rd Hdcp'!P7*9)</f>
        <v>1278</v>
      </c>
      <c r="T7" s="60">
        <f>S7/9</f>
        <v>142</v>
      </c>
    </row>
    <row r="8" spans="1:21" ht="12.75">
      <c r="A8" s="19">
        <v>5</v>
      </c>
      <c r="B8" s="20" t="s">
        <v>162</v>
      </c>
      <c r="C8" s="20">
        <v>129</v>
      </c>
      <c r="D8" s="21">
        <v>63</v>
      </c>
      <c r="E8" s="28">
        <v>12</v>
      </c>
      <c r="F8" s="28">
        <v>1152</v>
      </c>
      <c r="G8" s="22">
        <v>80</v>
      </c>
      <c r="H8" s="23">
        <f>D8</f>
        <v>63</v>
      </c>
      <c r="I8" s="55">
        <f>SUM(G8:H8)</f>
        <v>143</v>
      </c>
      <c r="J8" s="24">
        <f>F8+I8</f>
        <v>1295</v>
      </c>
      <c r="K8" s="22">
        <v>132</v>
      </c>
      <c r="L8" s="23">
        <f>D8</f>
        <v>63</v>
      </c>
      <c r="M8" s="24">
        <f>SUM(K8:L8)</f>
        <v>195</v>
      </c>
      <c r="N8" s="27">
        <f>J8+M8</f>
        <v>1490</v>
      </c>
      <c r="O8" s="22">
        <v>115</v>
      </c>
      <c r="P8" s="23">
        <f>D8</f>
        <v>63</v>
      </c>
      <c r="Q8" s="24">
        <f>SUM(O8:P8)</f>
        <v>178</v>
      </c>
      <c r="R8" s="58">
        <f>N8+Q8</f>
        <v>1668</v>
      </c>
      <c r="S8" s="61">
        <f>'2nd Rd Hdcp'!R8-('2nd Rd Hdcp'!P8*9)</f>
        <v>1101</v>
      </c>
      <c r="T8" s="60">
        <f>S8/9</f>
        <v>122.33333333333333</v>
      </c>
      <c r="U8" s="15">
        <v>15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2020-09-13T19:27:25Z</cp:lastPrinted>
  <dcterms:created xsi:type="dcterms:W3CDTF">2010-09-08T14:50:21Z</dcterms:created>
  <dcterms:modified xsi:type="dcterms:W3CDTF">2020-09-13T21:45:48Z</dcterms:modified>
  <cp:category/>
  <cp:version/>
  <cp:contentType/>
  <cp:contentStatus/>
</cp:coreProperties>
</file>