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Boys Bracket" sheetId="7" r:id="rId7"/>
    <sheet name="Girls Bracket" sheetId="8" r:id="rId8"/>
    <sheet name="Hdcp Bracket" sheetId="9" r:id="rId9"/>
  </sheets>
  <definedNames/>
  <calcPr fullCalcOnLoad="1"/>
</workbook>
</file>

<file path=xl/sharedStrings.xml><?xml version="1.0" encoding="utf-8"?>
<sst xmlns="http://schemas.openxmlformats.org/spreadsheetml/2006/main" count="714" uniqueCount="264">
  <si>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</si>
  <si>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</si>
  <si>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</si>
  <si>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</si>
  <si>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</si>
  <si>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</si>
  <si>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</si>
  <si>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</si>
  <si>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</si>
  <si>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</si>
  <si>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</si>
  <si>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</si>
  <si>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</si>
  <si>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</si>
  <si>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</si>
  <si>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</si>
  <si>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</si>
  <si>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</si>
  <si>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</si>
  <si>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</si>
  <si>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</si>
  <si>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</si>
  <si>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</si>
  <si>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</si>
  <si>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</si>
  <si>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</si>
  <si>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</si>
  <si>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#8</t>
  </si>
  <si>
    <t>#4</t>
  </si>
  <si>
    <t>#5</t>
  </si>
  <si>
    <t>#3</t>
  </si>
  <si>
    <t>#6</t>
  </si>
  <si>
    <t>#2</t>
  </si>
  <si>
    <t>#7</t>
  </si>
  <si>
    <t>CHAMPION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</si>
  <si>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</si>
  <si>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</si>
  <si>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</si>
  <si>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</si>
  <si>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</si>
  <si>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</si>
  <si>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</si>
  <si>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</si>
  <si>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</si>
  <si>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</si>
  <si>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</si>
  <si>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</si>
  <si>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</si>
  <si>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 xml:space="preserve">Lanes: </t>
  </si>
  <si>
    <t>Round of 16</t>
  </si>
  <si>
    <t>#16</t>
  </si>
  <si>
    <t>#9</t>
  </si>
  <si>
    <t>#15</t>
  </si>
  <si>
    <t>#14</t>
  </si>
  <si>
    <t>#13</t>
  </si>
  <si>
    <t>#12</t>
  </si>
  <si>
    <t>#11</t>
  </si>
  <si>
    <t>#10</t>
  </si>
  <si>
    <t>Quarterfinals</t>
  </si>
  <si>
    <t>Semifinals</t>
  </si>
  <si>
    <t xml:space="preserve">Lanes:  </t>
  </si>
  <si>
    <t>9th</t>
  </si>
  <si>
    <t>High Game</t>
  </si>
  <si>
    <t>Total Brackets</t>
  </si>
  <si>
    <t>Ashwaubenon Lanes</t>
  </si>
  <si>
    <t>Sunday November 24, 2019</t>
  </si>
  <si>
    <t>Jacob Schindler</t>
  </si>
  <si>
    <t>Alec Zwiers</t>
  </si>
  <si>
    <t>Christopher Richardson</t>
  </si>
  <si>
    <t>Alex Schreiner</t>
  </si>
  <si>
    <t>Andy Gross</t>
  </si>
  <si>
    <t>Colby Hietpas</t>
  </si>
  <si>
    <t>Trevor Lange</t>
  </si>
  <si>
    <t>Zach Thomas</t>
  </si>
  <si>
    <t>Sean Connelly</t>
  </si>
  <si>
    <t>Landon Warner</t>
  </si>
  <si>
    <t>Kyle Klotz</t>
  </si>
  <si>
    <t>Tyler McNutt</t>
  </si>
  <si>
    <t>Greydon Brown</t>
  </si>
  <si>
    <t>Ian Koster</t>
  </si>
  <si>
    <t>Riley Allen</t>
  </si>
  <si>
    <t>Mason Peterson</t>
  </si>
  <si>
    <t>Ty Peterson</t>
  </si>
  <si>
    <t>Dylan Porter</t>
  </si>
  <si>
    <t>Zakarey Geer</t>
  </si>
  <si>
    <t>Phillip Heuser</t>
  </si>
  <si>
    <t>Zach Zoromski</t>
  </si>
  <si>
    <t>Sam Strash</t>
  </si>
  <si>
    <t>Ethan Zgorzelski</t>
  </si>
  <si>
    <t>Lucas Pinkus</t>
  </si>
  <si>
    <t>William Dorow</t>
  </si>
  <si>
    <t>Maguire Hansche</t>
  </si>
  <si>
    <t>Zach Singer</t>
  </si>
  <si>
    <t>Joseph Mastopietro</t>
  </si>
  <si>
    <t>Quinn Sheehy</t>
  </si>
  <si>
    <t>Brendan Holl</t>
  </si>
  <si>
    <t>Gavin Suprenand</t>
  </si>
  <si>
    <t>Rory Clark</t>
  </si>
  <si>
    <t>Rylee Schwartz</t>
  </si>
  <si>
    <t>Sebastian Beth</t>
  </si>
  <si>
    <t>Jamozzy Skenandore</t>
  </si>
  <si>
    <t>Austin Loichinger</t>
  </si>
  <si>
    <t>Michael Maerder</t>
  </si>
  <si>
    <t>Blake Reiger</t>
  </si>
  <si>
    <t>Joshua Nier</t>
  </si>
  <si>
    <t>Skyler Hawley</t>
  </si>
  <si>
    <t>John Meegan</t>
  </si>
  <si>
    <t>Ryan Dreikosen</t>
  </si>
  <si>
    <t>Darin Bloomquist</t>
  </si>
  <si>
    <t>Chase Heling</t>
  </si>
  <si>
    <t>Cale Rusch</t>
  </si>
  <si>
    <t>Calvin Schneider</t>
  </si>
  <si>
    <t>Davis Lohr</t>
  </si>
  <si>
    <t>Justin Gmach</t>
  </si>
  <si>
    <t>Jonathan Carper</t>
  </si>
  <si>
    <t>Rory Stubler</t>
  </si>
  <si>
    <t>Payton Nabak</t>
  </si>
  <si>
    <t>Zach Vasey</t>
  </si>
  <si>
    <t>Travis Tock</t>
  </si>
  <si>
    <t>Robert Vater</t>
  </si>
  <si>
    <t>Austin Tryba</t>
  </si>
  <si>
    <t>Zach Brzeczkowski</t>
  </si>
  <si>
    <t>William Rouech</t>
  </si>
  <si>
    <t>Katelyn Holz</t>
  </si>
  <si>
    <t>Haylee Schwark</t>
  </si>
  <si>
    <t>Zoey Darwin</t>
  </si>
  <si>
    <t>Marissa Munro</t>
  </si>
  <si>
    <t>Madeleine Cimo</t>
  </si>
  <si>
    <t>Cassie Prill</t>
  </si>
  <si>
    <t>Brystal Beyer</t>
  </si>
  <si>
    <t>Callie Schwerin</t>
  </si>
  <si>
    <t>Alexis Jacak</t>
  </si>
  <si>
    <t>Josie Parr</t>
  </si>
  <si>
    <t>Olivia Komorowski</t>
  </si>
  <si>
    <t>McKenzie Mattice</t>
  </si>
  <si>
    <t>Aubrey Kiddle</t>
  </si>
  <si>
    <t>Jade Oelke</t>
  </si>
  <si>
    <t>Taylor Jensen</t>
  </si>
  <si>
    <t>Erica Lohr</t>
  </si>
  <si>
    <t>Kelly Whipple</t>
  </si>
  <si>
    <t>Hannah Yelk</t>
  </si>
  <si>
    <t>Sommer Lee Vasey</t>
  </si>
  <si>
    <t>Alexandra Wozniak</t>
  </si>
  <si>
    <t>Malea Tesssen</t>
  </si>
  <si>
    <t>Darren Frasa</t>
  </si>
  <si>
    <t>Skye Huber</t>
  </si>
  <si>
    <t>Ethan Krause</t>
  </si>
  <si>
    <t>Sebastian Vetter</t>
  </si>
  <si>
    <t>Mackenzie Krause</t>
  </si>
  <si>
    <t>Paxton Bauer</t>
  </si>
  <si>
    <t>Spencer Lange</t>
  </si>
  <si>
    <t>Alexis VandeKolk</t>
  </si>
  <si>
    <t>Eli Bendixen</t>
  </si>
  <si>
    <t>Breanna Janusz</t>
  </si>
  <si>
    <t>Devin McKiski</t>
  </si>
  <si>
    <t>Jack O'Brien</t>
  </si>
  <si>
    <t>Ryan Tesch</t>
  </si>
  <si>
    <t>Alaina Brusola</t>
  </si>
  <si>
    <t>Eli Zimdars</t>
  </si>
  <si>
    <t>Kellijo Kirsch</t>
  </si>
  <si>
    <t>Breanna Brusola</t>
  </si>
  <si>
    <t>Kathryn Kirsch</t>
  </si>
  <si>
    <t>Aiden Walter</t>
  </si>
  <si>
    <t>Jaykob Kobylarczyk</t>
  </si>
  <si>
    <t>Jazmin Koeberl</t>
  </si>
  <si>
    <t>Holly Orgeman</t>
  </si>
  <si>
    <t>Anthony Hanse</t>
  </si>
  <si>
    <t>Logan Hoepfner</t>
  </si>
  <si>
    <t>Dylan Smith</t>
  </si>
  <si>
    <t>Maeghan Herbst</t>
  </si>
  <si>
    <t>Brooklyn Komorowski</t>
  </si>
  <si>
    <t>Peyton Smith</t>
  </si>
  <si>
    <t>Natalie Hirsch</t>
  </si>
  <si>
    <t>Paige Plautz</t>
  </si>
  <si>
    <t>Courtney Hirsch</t>
  </si>
  <si>
    <t>Kendall Palubicki</t>
  </si>
  <si>
    <t>Jacob Perry</t>
  </si>
  <si>
    <t>Piper Plautz</t>
  </si>
  <si>
    <t>Austin Boex</t>
  </si>
  <si>
    <t>Jami Donnelly</t>
  </si>
  <si>
    <t>Marley Krueger</t>
  </si>
  <si>
    <t>Cheyenne Tuft</t>
  </si>
  <si>
    <t>Maycie Zastrow</t>
  </si>
  <si>
    <t>Cayden Cordova</t>
  </si>
  <si>
    <t>Madelyn Schiekiera</t>
  </si>
  <si>
    <t>Levi Gabrielse</t>
  </si>
  <si>
    <t>Brenna Schiekiera</t>
  </si>
  <si>
    <t>Matthew Sertich</t>
  </si>
  <si>
    <t>Wyndham Srenaski</t>
  </si>
  <si>
    <t>Jackson Bell</t>
  </si>
  <si>
    <t>Ava Butt</t>
  </si>
  <si>
    <t>Sophie Klicka</t>
  </si>
  <si>
    <t>Dalton Zeman</t>
  </si>
  <si>
    <t>Amber Lardinois</t>
  </si>
  <si>
    <t>Lexi McPhail</t>
  </si>
  <si>
    <t>Kyler Zeman</t>
  </si>
  <si>
    <t>Josh Opiola</t>
  </si>
  <si>
    <t>Sam Last</t>
  </si>
  <si>
    <t>Will Clark</t>
  </si>
  <si>
    <t>Joshua Oliveira</t>
  </si>
  <si>
    <t>Damien Trepanier</t>
  </si>
  <si>
    <t>Piper Miles (NCAA)</t>
  </si>
  <si>
    <t>Mary Conneely (NCAA)</t>
  </si>
  <si>
    <t>Kelsey Jaeger (NCAA)</t>
  </si>
  <si>
    <t>Caitlin Mertins (NCAA)</t>
  </si>
  <si>
    <t>Taylor Purgett (NCAA)</t>
  </si>
  <si>
    <t>Gaby Silva (NCAA)</t>
  </si>
  <si>
    <t>Kylie Wright (NCAA)</t>
  </si>
  <si>
    <t>Braden Mallasch</t>
  </si>
  <si>
    <t>Kaden Marcell</t>
  </si>
  <si>
    <t>Zach Ruehle</t>
  </si>
  <si>
    <t>Kyle Borman</t>
  </si>
  <si>
    <t>Scott Schultz</t>
  </si>
  <si>
    <t>Ian McDonell</t>
  </si>
  <si>
    <t>Alyssa Henrickson</t>
  </si>
  <si>
    <t>Alexis Vandekolk</t>
  </si>
  <si>
    <t>Toby Dieck</t>
  </si>
  <si>
    <t>Brandon Humphrey</t>
  </si>
  <si>
    <t>Carter Kaminski</t>
  </si>
  <si>
    <t>Jordan Schumacher</t>
  </si>
  <si>
    <t>Kyle Beck</t>
  </si>
  <si>
    <t>Andrea McPhail</t>
  </si>
  <si>
    <t>U12 Junior Gold</t>
  </si>
  <si>
    <t>U15 Junior Gold Boys</t>
  </si>
  <si>
    <t>U15 Junior Gold Girls</t>
  </si>
  <si>
    <t>U17 Junior Gold Boys</t>
  </si>
  <si>
    <t>U17 Junior Gold Girls</t>
  </si>
  <si>
    <t>U20 Junior Gold Boys</t>
  </si>
  <si>
    <t>U20 Junior Gold Girls</t>
  </si>
  <si>
    <t>Caitlin Mertins</t>
  </si>
  <si>
    <t>Gaby Silva</t>
  </si>
  <si>
    <t>Kylie Wright</t>
  </si>
  <si>
    <t>Malea Tessen</t>
  </si>
  <si>
    <t>U15 Junior Gold</t>
  </si>
  <si>
    <t>Lane Pattern: Kegel Broadway V2 (37 Feet)</t>
  </si>
  <si>
    <t>17th</t>
  </si>
  <si>
    <t>Lanes 3 - 4</t>
  </si>
  <si>
    <t>Lanes: 7 - 8</t>
  </si>
  <si>
    <t>Lanes: 1 - 2</t>
  </si>
  <si>
    <t>Lanes: 11 - 12</t>
  </si>
  <si>
    <t>Lanes: 25 - 26</t>
  </si>
  <si>
    <t>Lanes: 19 - 20</t>
  </si>
  <si>
    <t>Lanes: 5 - 6</t>
  </si>
  <si>
    <t>Lanes: 15 - 16</t>
  </si>
  <si>
    <t>Lanes:  23 - 24</t>
  </si>
  <si>
    <t>Lanes:  9 - 10</t>
  </si>
  <si>
    <t>Lanes:  21 - 22</t>
  </si>
  <si>
    <t>Lanes: 3 - 4</t>
  </si>
  <si>
    <t>Lanes: 17 - 18</t>
  </si>
  <si>
    <t>BYE</t>
  </si>
  <si>
    <t>Lanes 7 - 8</t>
  </si>
  <si>
    <t>Lanes:3 - 4</t>
  </si>
  <si>
    <t>Lanes: 23 - 24</t>
  </si>
  <si>
    <t>Lanes: 9 - 10</t>
  </si>
  <si>
    <t>Lanes:  1 - 2</t>
  </si>
  <si>
    <t>Lanes: 21 - 22</t>
  </si>
  <si>
    <t>Lanes 11 - 12</t>
  </si>
  <si>
    <t xml:space="preserve">Lanes: 7 -8  </t>
  </si>
  <si>
    <t>Lanes:  11 - 12</t>
  </si>
  <si>
    <t>Lanes:  17 - 18</t>
  </si>
  <si>
    <t>Lanes: 19 -20</t>
  </si>
  <si>
    <t>H.G. Out</t>
  </si>
  <si>
    <t>Kyle Klotz (270)</t>
  </si>
  <si>
    <t>Matt Ryan's $300 Scholarship for a 300 Game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</si>
</sst>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38" borderId="13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19" borderId="13" xfId="0" applyFont="1" applyFill="1" applyBorder="1" applyAlignment="1">
      <alignment horizontal="center"/>
    </xf>
    <xf numFmtId="0" fontId="1" fillId="18" borderId="13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zoomScalePageLayoutView="0" workbookViewId="0" topLeftCell="A25">
      <selection activeCell="C32" sqref="C32:E32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60" t="s">
        <v>36</v>
      </c>
      <c r="B1" s="60"/>
      <c r="C1" s="60"/>
      <c r="D1" s="60"/>
      <c r="E1" s="60"/>
      <c r="F1" s="60"/>
      <c r="G1" s="60"/>
      <c r="H1" s="61"/>
      <c r="I1" s="59"/>
    </row>
    <row r="3" spans="1:9" s="39" customFormat="1" ht="15.75">
      <c r="A3" s="62" t="s">
        <v>64</v>
      </c>
      <c r="B3" s="57"/>
      <c r="C3" s="57"/>
      <c r="D3" s="57"/>
      <c r="E3" s="57"/>
      <c r="F3" s="57"/>
      <c r="G3" s="57"/>
      <c r="H3" s="57"/>
      <c r="I3" s="59"/>
    </row>
    <row r="4" spans="1:9" s="39" customFormat="1" ht="15.75">
      <c r="A4" s="63" t="s">
        <v>65</v>
      </c>
      <c r="B4" s="57"/>
      <c r="C4" s="57"/>
      <c r="D4" s="57"/>
      <c r="E4" s="57"/>
      <c r="F4" s="57"/>
      <c r="G4" s="57"/>
      <c r="H4" s="57"/>
      <c r="I4" s="59"/>
    </row>
    <row r="5" spans="1:9" s="39" customFormat="1" ht="15.75">
      <c r="A5" s="63" t="s">
        <v>234</v>
      </c>
      <c r="B5" s="57"/>
      <c r="C5" s="57"/>
      <c r="D5" s="57"/>
      <c r="E5" s="57"/>
      <c r="F5" s="57"/>
      <c r="G5" s="57"/>
      <c r="H5" s="57"/>
      <c r="I5" s="59"/>
    </row>
    <row r="7" spans="1:7" ht="16.5">
      <c r="A7" s="38" t="s">
        <v>37</v>
      </c>
      <c r="B7" s="39"/>
      <c r="C7" s="39"/>
      <c r="D7" s="39"/>
      <c r="E7" s="39"/>
      <c r="F7" s="40"/>
      <c r="G7" s="39"/>
    </row>
    <row r="8" spans="2:6" ht="15.75">
      <c r="B8" s="39" t="s">
        <v>38</v>
      </c>
      <c r="C8" s="57" t="s">
        <v>82</v>
      </c>
      <c r="D8" s="57"/>
      <c r="E8" s="57"/>
      <c r="F8" s="41">
        <v>600</v>
      </c>
    </row>
    <row r="9" spans="2:6" ht="15.75">
      <c r="B9" s="39" t="s">
        <v>39</v>
      </c>
      <c r="C9" s="57" t="s">
        <v>95</v>
      </c>
      <c r="D9" s="57"/>
      <c r="E9" s="57"/>
      <c r="F9" s="41">
        <v>300</v>
      </c>
    </row>
    <row r="10" spans="2:6" ht="15.75">
      <c r="B10" s="39" t="s">
        <v>40</v>
      </c>
      <c r="C10" s="57" t="s">
        <v>107</v>
      </c>
      <c r="D10" s="57"/>
      <c r="E10" s="57"/>
      <c r="F10" s="41">
        <v>150</v>
      </c>
    </row>
    <row r="11" spans="2:6" ht="15.75">
      <c r="B11" s="39" t="s">
        <v>40</v>
      </c>
      <c r="C11" s="57" t="s">
        <v>77</v>
      </c>
      <c r="D11" s="57"/>
      <c r="E11" s="57"/>
      <c r="F11" s="41">
        <v>150</v>
      </c>
    </row>
    <row r="12" spans="2:6" ht="15.75">
      <c r="B12" s="39" t="s">
        <v>47</v>
      </c>
      <c r="C12" s="57" t="s">
        <v>89</v>
      </c>
      <c r="D12" s="57"/>
      <c r="E12" s="57"/>
      <c r="F12" s="41">
        <v>75</v>
      </c>
    </row>
    <row r="13" spans="2:6" ht="15.75">
      <c r="B13" s="39" t="s">
        <v>47</v>
      </c>
      <c r="C13" s="57" t="s">
        <v>119</v>
      </c>
      <c r="D13" s="57"/>
      <c r="E13" s="57"/>
      <c r="F13" s="41">
        <v>75</v>
      </c>
    </row>
    <row r="14" spans="2:6" ht="15.75">
      <c r="B14" s="39" t="s">
        <v>47</v>
      </c>
      <c r="C14" s="57" t="s">
        <v>71</v>
      </c>
      <c r="D14" s="57"/>
      <c r="E14" s="57"/>
      <c r="F14" s="41">
        <v>75</v>
      </c>
    </row>
    <row r="15" spans="2:6" ht="15.75">
      <c r="B15" s="39" t="s">
        <v>47</v>
      </c>
      <c r="C15" s="57" t="s">
        <v>87</v>
      </c>
      <c r="D15" s="57"/>
      <c r="E15" s="57"/>
      <c r="F15" s="41">
        <v>75</v>
      </c>
    </row>
    <row r="16" spans="2:6" ht="15.75">
      <c r="B16" s="39" t="s">
        <v>61</v>
      </c>
      <c r="C16" s="57" t="s">
        <v>113</v>
      </c>
      <c r="D16" s="57"/>
      <c r="E16" s="57"/>
      <c r="F16" s="41">
        <v>45</v>
      </c>
    </row>
    <row r="17" spans="2:6" ht="15.75">
      <c r="B17" s="39" t="s">
        <v>61</v>
      </c>
      <c r="C17" s="57" t="s">
        <v>92</v>
      </c>
      <c r="D17" s="57"/>
      <c r="E17" s="57"/>
      <c r="F17" s="41">
        <v>45</v>
      </c>
    </row>
    <row r="18" spans="2:6" ht="15.75">
      <c r="B18" s="39" t="s">
        <v>61</v>
      </c>
      <c r="C18" s="57" t="s">
        <v>108</v>
      </c>
      <c r="D18" s="57"/>
      <c r="E18" s="57"/>
      <c r="F18" s="41">
        <v>45</v>
      </c>
    </row>
    <row r="19" spans="2:6" ht="15.75">
      <c r="B19" s="39" t="s">
        <v>61</v>
      </c>
      <c r="C19" s="57" t="s">
        <v>84</v>
      </c>
      <c r="D19" s="57"/>
      <c r="E19" s="57"/>
      <c r="F19" s="41">
        <v>45</v>
      </c>
    </row>
    <row r="20" spans="2:6" ht="15.75">
      <c r="B20" s="39" t="s">
        <v>61</v>
      </c>
      <c r="C20" s="57" t="s">
        <v>68</v>
      </c>
      <c r="D20" s="57"/>
      <c r="E20" s="57"/>
      <c r="F20" s="41">
        <v>45</v>
      </c>
    </row>
    <row r="21" spans="2:6" ht="15.75">
      <c r="B21" s="39" t="s">
        <v>61</v>
      </c>
      <c r="C21" s="57" t="s">
        <v>117</v>
      </c>
      <c r="D21" s="57"/>
      <c r="E21" s="57"/>
      <c r="F21" s="41">
        <v>45</v>
      </c>
    </row>
    <row r="22" spans="2:6" ht="15.75">
      <c r="B22" s="39" t="s">
        <v>61</v>
      </c>
      <c r="C22" s="57" t="s">
        <v>81</v>
      </c>
      <c r="D22" s="57"/>
      <c r="E22" s="57"/>
      <c r="F22" s="41">
        <v>45</v>
      </c>
    </row>
    <row r="23" spans="2:6" ht="15.75">
      <c r="B23" s="39" t="s">
        <v>61</v>
      </c>
      <c r="C23" s="57" t="s">
        <v>116</v>
      </c>
      <c r="D23" s="57"/>
      <c r="E23" s="57"/>
      <c r="F23" s="41">
        <v>45</v>
      </c>
    </row>
    <row r="24" spans="2:6" ht="15.75">
      <c r="B24" s="39" t="s">
        <v>235</v>
      </c>
      <c r="C24" s="57" t="s">
        <v>103</v>
      </c>
      <c r="D24" s="57"/>
      <c r="E24" s="57"/>
      <c r="F24" s="41">
        <v>35</v>
      </c>
    </row>
    <row r="25" spans="2:6" ht="15.75">
      <c r="B25" s="39" t="s">
        <v>261</v>
      </c>
      <c r="C25" s="44" t="s">
        <v>262</v>
      </c>
      <c r="D25" s="44"/>
      <c r="E25" s="44"/>
      <c r="F25" s="41">
        <v>30</v>
      </c>
    </row>
    <row r="27" spans="2:6" ht="15.75">
      <c r="B27" s="39" t="s">
        <v>41</v>
      </c>
      <c r="F27" s="42">
        <f>SUM(F8:F25)</f>
        <v>1925</v>
      </c>
    </row>
    <row r="29" spans="1:6" ht="16.5">
      <c r="A29" s="38" t="s">
        <v>42</v>
      </c>
      <c r="B29" s="39"/>
      <c r="C29" s="39"/>
      <c r="D29" s="39"/>
      <c r="E29" s="39"/>
      <c r="F29" s="40"/>
    </row>
    <row r="30" spans="2:6" ht="15.75">
      <c r="B30" s="39" t="s">
        <v>38</v>
      </c>
      <c r="C30" s="57" t="s">
        <v>134</v>
      </c>
      <c r="D30" s="57"/>
      <c r="E30" s="57"/>
      <c r="F30" s="41">
        <v>310</v>
      </c>
    </row>
    <row r="31" spans="2:6" ht="15.75">
      <c r="B31" s="39" t="s">
        <v>39</v>
      </c>
      <c r="C31" s="57" t="s">
        <v>133</v>
      </c>
      <c r="D31" s="57"/>
      <c r="E31" s="57"/>
      <c r="F31" s="41">
        <v>180</v>
      </c>
    </row>
    <row r="32" spans="2:6" ht="15.75">
      <c r="B32" s="39" t="s">
        <v>40</v>
      </c>
      <c r="C32" s="57" t="s">
        <v>205</v>
      </c>
      <c r="D32" s="57"/>
      <c r="E32" s="57"/>
      <c r="F32" s="41"/>
    </row>
    <row r="33" spans="2:6" ht="15.75">
      <c r="B33" s="39" t="s">
        <v>40</v>
      </c>
      <c r="C33" s="57" t="s">
        <v>214</v>
      </c>
      <c r="D33" s="57"/>
      <c r="E33" s="57"/>
      <c r="F33" s="41">
        <v>125</v>
      </c>
    </row>
    <row r="34" spans="2:6" ht="15.75">
      <c r="B34" s="39" t="s">
        <v>47</v>
      </c>
      <c r="C34" s="57" t="s">
        <v>202</v>
      </c>
      <c r="D34" s="57"/>
      <c r="E34" s="57"/>
      <c r="F34" s="41"/>
    </row>
    <row r="35" spans="2:6" ht="15.75">
      <c r="B35" s="39" t="s">
        <v>47</v>
      </c>
      <c r="C35" s="57" t="s">
        <v>132</v>
      </c>
      <c r="D35" s="57"/>
      <c r="E35" s="57"/>
      <c r="F35" s="41">
        <v>80</v>
      </c>
    </row>
    <row r="36" spans="2:6" ht="15.75">
      <c r="B36" s="39" t="s">
        <v>47</v>
      </c>
      <c r="C36" s="57" t="s">
        <v>206</v>
      </c>
      <c r="D36" s="57"/>
      <c r="E36" s="57"/>
      <c r="F36" s="41"/>
    </row>
    <row r="37" spans="2:6" ht="15.75">
      <c r="B37" s="39" t="s">
        <v>47</v>
      </c>
      <c r="C37" s="57" t="s">
        <v>142</v>
      </c>
      <c r="D37" s="57"/>
      <c r="E37" s="57"/>
      <c r="F37" s="41">
        <v>80</v>
      </c>
    </row>
    <row r="38" spans="2:6" ht="15.75">
      <c r="B38" s="39" t="s">
        <v>61</v>
      </c>
      <c r="C38" s="57" t="s">
        <v>177</v>
      </c>
      <c r="D38" s="57"/>
      <c r="E38" s="57"/>
      <c r="F38" s="41">
        <v>50</v>
      </c>
    </row>
    <row r="39" spans="2:6" ht="15.75">
      <c r="B39" s="39" t="s">
        <v>61</v>
      </c>
      <c r="C39" s="57" t="s">
        <v>207</v>
      </c>
      <c r="D39" s="57"/>
      <c r="E39" s="57"/>
      <c r="F39" s="41"/>
    </row>
    <row r="40" spans="2:6" ht="15.75">
      <c r="B40" s="39" t="s">
        <v>61</v>
      </c>
      <c r="C40" s="57" t="s">
        <v>141</v>
      </c>
      <c r="D40" s="57"/>
      <c r="E40" s="57"/>
      <c r="F40" s="41">
        <v>50</v>
      </c>
    </row>
    <row r="42" spans="2:6" ht="15.75">
      <c r="B42" s="39" t="s">
        <v>41</v>
      </c>
      <c r="F42" s="42">
        <f>SUM(F30:F40)</f>
        <v>875</v>
      </c>
    </row>
    <row r="43" spans="1:6" ht="15.75">
      <c r="A43" s="39"/>
      <c r="B43" s="39"/>
      <c r="C43" s="39"/>
      <c r="D43" s="39"/>
      <c r="E43" s="39"/>
      <c r="F43" s="39"/>
    </row>
    <row r="44" spans="1:6" ht="16.5">
      <c r="A44" s="38" t="s">
        <v>43</v>
      </c>
      <c r="B44" s="39"/>
      <c r="C44" s="39"/>
      <c r="D44" s="39"/>
      <c r="E44" s="39"/>
      <c r="F44" s="41"/>
    </row>
    <row r="45" spans="1:6" ht="15.75">
      <c r="A45" s="39"/>
      <c r="B45" s="39" t="s">
        <v>38</v>
      </c>
      <c r="C45" s="57" t="s">
        <v>190</v>
      </c>
      <c r="D45" s="57"/>
      <c r="E45" s="57"/>
      <c r="F45" s="41">
        <v>500</v>
      </c>
    </row>
    <row r="46" spans="1:6" ht="15.75">
      <c r="A46" s="39"/>
      <c r="B46" s="39" t="s">
        <v>39</v>
      </c>
      <c r="C46" s="57" t="s">
        <v>146</v>
      </c>
      <c r="D46" s="57"/>
      <c r="E46" s="57"/>
      <c r="F46" s="41">
        <v>250</v>
      </c>
    </row>
    <row r="47" spans="1:6" ht="15.75">
      <c r="A47" s="39"/>
      <c r="B47" s="39" t="s">
        <v>40</v>
      </c>
      <c r="C47" s="57" t="s">
        <v>179</v>
      </c>
      <c r="D47" s="57"/>
      <c r="E47" s="57"/>
      <c r="F47" s="41">
        <v>125</v>
      </c>
    </row>
    <row r="48" spans="1:6" ht="15.75">
      <c r="A48" s="39"/>
      <c r="B48" s="39" t="s">
        <v>40</v>
      </c>
      <c r="C48" s="57" t="s">
        <v>165</v>
      </c>
      <c r="D48" s="57"/>
      <c r="E48" s="57"/>
      <c r="F48" s="41">
        <v>125</v>
      </c>
    </row>
    <row r="49" spans="1:6" ht="15.75">
      <c r="A49" s="39"/>
      <c r="B49" s="39" t="s">
        <v>47</v>
      </c>
      <c r="C49" s="57" t="s">
        <v>151</v>
      </c>
      <c r="D49" s="57"/>
      <c r="E49" s="57"/>
      <c r="F49" s="41">
        <v>75</v>
      </c>
    </row>
    <row r="50" spans="1:6" ht="15.75">
      <c r="A50" s="39"/>
      <c r="B50" s="39" t="s">
        <v>47</v>
      </c>
      <c r="C50" s="57" t="s">
        <v>193</v>
      </c>
      <c r="D50" s="57"/>
      <c r="E50" s="57"/>
      <c r="F50" s="41">
        <v>75</v>
      </c>
    </row>
    <row r="51" spans="1:6" ht="15.75">
      <c r="A51" s="39"/>
      <c r="B51" s="39" t="s">
        <v>47</v>
      </c>
      <c r="C51" s="57" t="s">
        <v>200</v>
      </c>
      <c r="D51" s="57"/>
      <c r="E51" s="57"/>
      <c r="F51" s="41">
        <v>75</v>
      </c>
    </row>
    <row r="52" spans="1:6" ht="15.75">
      <c r="A52" s="39"/>
      <c r="B52" s="39" t="s">
        <v>47</v>
      </c>
      <c r="C52" s="57" t="s">
        <v>216</v>
      </c>
      <c r="D52" s="57"/>
      <c r="E52" s="57"/>
      <c r="F52" s="41">
        <v>75</v>
      </c>
    </row>
    <row r="53" spans="1:6" ht="15.75">
      <c r="A53" s="39"/>
      <c r="B53" s="39" t="s">
        <v>61</v>
      </c>
      <c r="C53" s="57" t="s">
        <v>148</v>
      </c>
      <c r="D53" s="57"/>
      <c r="E53" s="57"/>
      <c r="F53" s="41">
        <v>45</v>
      </c>
    </row>
    <row r="54" spans="1:6" ht="15.75">
      <c r="A54" s="39"/>
      <c r="B54" s="39" t="s">
        <v>61</v>
      </c>
      <c r="C54" s="57" t="s">
        <v>160</v>
      </c>
      <c r="D54" s="57"/>
      <c r="E54" s="57"/>
      <c r="F54" s="41">
        <v>45</v>
      </c>
    </row>
    <row r="55" spans="1:6" ht="15.75">
      <c r="A55" s="39"/>
      <c r="B55" s="39" t="s">
        <v>61</v>
      </c>
      <c r="C55" s="57" t="s">
        <v>196</v>
      </c>
      <c r="D55" s="57"/>
      <c r="E55" s="57"/>
      <c r="F55" s="41">
        <v>45</v>
      </c>
    </row>
    <row r="56" spans="1:6" ht="15.75">
      <c r="A56" s="39"/>
      <c r="B56" s="39" t="s">
        <v>61</v>
      </c>
      <c r="C56" s="57" t="s">
        <v>185</v>
      </c>
      <c r="D56" s="57"/>
      <c r="E56" s="57"/>
      <c r="F56" s="41">
        <v>45</v>
      </c>
    </row>
    <row r="57" spans="1:6" ht="15.75">
      <c r="A57" s="39"/>
      <c r="B57" s="39" t="s">
        <v>61</v>
      </c>
      <c r="C57" s="57" t="s">
        <v>221</v>
      </c>
      <c r="D57" s="57"/>
      <c r="E57" s="57"/>
      <c r="F57" s="41">
        <v>45</v>
      </c>
    </row>
    <row r="58" spans="1:6" ht="15.75">
      <c r="A58" s="39"/>
      <c r="B58" s="39" t="s">
        <v>61</v>
      </c>
      <c r="C58" s="57" t="s">
        <v>189</v>
      </c>
      <c r="D58" s="57"/>
      <c r="E58" s="57"/>
      <c r="F58" s="41">
        <v>45</v>
      </c>
    </row>
    <row r="59" spans="1:6" ht="15.75">
      <c r="A59" s="39"/>
      <c r="B59" s="39" t="s">
        <v>61</v>
      </c>
      <c r="C59" s="44" t="s">
        <v>188</v>
      </c>
      <c r="D59" s="44"/>
      <c r="E59" s="44"/>
      <c r="F59" s="41">
        <v>45</v>
      </c>
    </row>
    <row r="60" spans="1:6" ht="15.75">
      <c r="A60" s="39"/>
      <c r="B60" s="39"/>
      <c r="C60" s="39"/>
      <c r="D60" s="39"/>
      <c r="E60" s="39"/>
      <c r="F60" s="39"/>
    </row>
    <row r="61" spans="1:6" ht="15.75">
      <c r="A61" s="39"/>
      <c r="B61" s="39" t="s">
        <v>41</v>
      </c>
      <c r="C61" s="39"/>
      <c r="D61" s="39"/>
      <c r="E61" s="39"/>
      <c r="F61" s="42">
        <f>SUM(F45:F60)</f>
        <v>1615</v>
      </c>
    </row>
    <row r="62" spans="1:6" ht="15.75">
      <c r="A62" s="39"/>
      <c r="B62" s="39"/>
      <c r="C62" s="39"/>
      <c r="D62" s="39"/>
      <c r="E62" s="39"/>
      <c r="F62" s="39"/>
    </row>
    <row r="63" spans="1:6" ht="15.75">
      <c r="A63" s="39"/>
      <c r="B63" s="39"/>
      <c r="C63" s="39"/>
      <c r="D63" s="39"/>
      <c r="E63" s="39"/>
      <c r="F63" s="39"/>
    </row>
    <row r="64" spans="1:6" ht="16.5">
      <c r="A64" s="38" t="s">
        <v>263</v>
      </c>
      <c r="B64" s="39"/>
      <c r="C64" s="39"/>
      <c r="D64" s="39"/>
      <c r="E64" s="39"/>
      <c r="F64" s="39"/>
    </row>
    <row r="65" spans="1:6" ht="15.75">
      <c r="A65" s="39"/>
      <c r="B65" s="39" t="s">
        <v>133</v>
      </c>
      <c r="C65" s="39"/>
      <c r="D65" s="39"/>
      <c r="E65" s="39"/>
      <c r="F65" s="39">
        <v>300</v>
      </c>
    </row>
    <row r="66" spans="1:6" ht="15.75">
      <c r="A66" s="39"/>
      <c r="B66" s="39"/>
      <c r="C66" s="39"/>
      <c r="D66" s="39"/>
      <c r="E66" s="39"/>
      <c r="F66" s="39"/>
    </row>
    <row r="67" spans="1:6" ht="16.5">
      <c r="A67" s="38" t="s">
        <v>44</v>
      </c>
      <c r="B67" s="39"/>
      <c r="C67" s="39"/>
      <c r="D67" s="39"/>
      <c r="E67" s="39"/>
      <c r="F67" s="39"/>
    </row>
    <row r="68" spans="1:7" ht="15.75">
      <c r="A68" s="39"/>
      <c r="B68" s="57" t="s">
        <v>165</v>
      </c>
      <c r="C68" s="57"/>
      <c r="D68" s="57"/>
      <c r="E68" s="57" t="s">
        <v>230</v>
      </c>
      <c r="F68" s="59"/>
      <c r="G68" s="59"/>
    </row>
    <row r="69" spans="1:7" ht="15.75">
      <c r="A69" s="39"/>
      <c r="B69" s="57" t="s">
        <v>208</v>
      </c>
      <c r="C69" s="57"/>
      <c r="D69" s="57"/>
      <c r="E69" s="57" t="s">
        <v>146</v>
      </c>
      <c r="F69" s="59"/>
      <c r="G69" s="59"/>
    </row>
    <row r="70" spans="1:7" ht="15.75">
      <c r="A70" s="39"/>
      <c r="B70" s="57" t="s">
        <v>190</v>
      </c>
      <c r="C70" s="57"/>
      <c r="D70" s="57"/>
      <c r="E70" s="57" t="s">
        <v>93</v>
      </c>
      <c r="F70" s="59"/>
      <c r="G70" s="59"/>
    </row>
    <row r="71" spans="1:7" ht="15.75">
      <c r="A71" s="39"/>
      <c r="B71" s="57" t="s">
        <v>113</v>
      </c>
      <c r="C71" s="57"/>
      <c r="D71" s="57"/>
      <c r="E71" s="57" t="s">
        <v>75</v>
      </c>
      <c r="F71" s="59"/>
      <c r="G71" s="59"/>
    </row>
    <row r="72" spans="1:6" ht="15.75">
      <c r="A72" s="39"/>
      <c r="B72" s="39" t="s">
        <v>132</v>
      </c>
      <c r="C72" s="39"/>
      <c r="D72" s="39"/>
      <c r="E72" s="39" t="s">
        <v>116</v>
      </c>
      <c r="F72" s="39"/>
    </row>
    <row r="73" spans="1:6" ht="15.75">
      <c r="A73" s="39"/>
      <c r="B73" s="39" t="s">
        <v>216</v>
      </c>
      <c r="C73" s="39"/>
      <c r="D73" s="39"/>
      <c r="E73" s="39" t="s">
        <v>83</v>
      </c>
      <c r="F73" s="39"/>
    </row>
    <row r="74" spans="1:6" ht="15.75">
      <c r="A74" s="39"/>
      <c r="B74" s="39" t="s">
        <v>87</v>
      </c>
      <c r="C74" s="39"/>
      <c r="D74" s="39"/>
      <c r="E74" s="39" t="s">
        <v>231</v>
      </c>
      <c r="F74" s="39"/>
    </row>
    <row r="75" spans="1:6" ht="15.75">
      <c r="A75" s="39"/>
      <c r="B75" s="39"/>
      <c r="C75" s="39"/>
      <c r="D75" s="39"/>
      <c r="E75" s="39"/>
      <c r="F75" s="39"/>
    </row>
    <row r="76" spans="1:4" s="39" customFormat="1" ht="16.5">
      <c r="A76" s="38" t="s">
        <v>46</v>
      </c>
      <c r="D76" s="38"/>
    </row>
    <row r="77" spans="1:6" s="39" customFormat="1" ht="15.75">
      <c r="A77" s="57" t="s">
        <v>220</v>
      </c>
      <c r="B77" s="59"/>
      <c r="C77" s="44">
        <v>10</v>
      </c>
      <c r="D77" s="57" t="s">
        <v>81</v>
      </c>
      <c r="E77" s="57"/>
      <c r="F77" s="39">
        <v>90</v>
      </c>
    </row>
    <row r="78" spans="1:6" s="39" customFormat="1" ht="15.75">
      <c r="A78" s="57" t="s">
        <v>108</v>
      </c>
      <c r="B78" s="59"/>
      <c r="C78" s="44">
        <v>60</v>
      </c>
      <c r="D78" s="57" t="s">
        <v>82</v>
      </c>
      <c r="E78" s="57"/>
      <c r="F78" s="39">
        <v>90</v>
      </c>
    </row>
    <row r="79" spans="1:6" s="39" customFormat="1" ht="15.75">
      <c r="A79" s="57" t="s">
        <v>74</v>
      </c>
      <c r="B79" s="59"/>
      <c r="C79" s="44">
        <v>100</v>
      </c>
      <c r="D79" s="57" t="s">
        <v>177</v>
      </c>
      <c r="E79" s="57"/>
      <c r="F79" s="39">
        <v>10</v>
      </c>
    </row>
    <row r="80" spans="1:6" s="39" customFormat="1" ht="15.75">
      <c r="A80" s="57" t="s">
        <v>90</v>
      </c>
      <c r="B80" s="58"/>
      <c r="C80" s="44">
        <v>10</v>
      </c>
      <c r="D80" s="57" t="s">
        <v>103</v>
      </c>
      <c r="E80" s="57"/>
      <c r="F80" s="39">
        <v>30</v>
      </c>
    </row>
    <row r="81" spans="1:6" s="39" customFormat="1" ht="15.75">
      <c r="A81" s="57" t="s">
        <v>77</v>
      </c>
      <c r="B81" s="58"/>
      <c r="C81" s="44">
        <v>135</v>
      </c>
      <c r="D81" s="57" t="s">
        <v>92</v>
      </c>
      <c r="E81" s="57"/>
      <c r="F81" s="39">
        <v>110</v>
      </c>
    </row>
    <row r="82" spans="1:5" s="39" customFormat="1" ht="15.75">
      <c r="A82" s="57" t="s">
        <v>104</v>
      </c>
      <c r="B82" s="58"/>
      <c r="C82" s="44">
        <v>10</v>
      </c>
      <c r="D82" s="57"/>
      <c r="E82" s="57"/>
    </row>
    <row r="83" spans="1:6" s="39" customFormat="1" ht="15.75">
      <c r="A83" s="57" t="s">
        <v>136</v>
      </c>
      <c r="B83" s="58"/>
      <c r="C83" s="44">
        <v>10</v>
      </c>
      <c r="D83" s="57" t="s">
        <v>63</v>
      </c>
      <c r="E83" s="57"/>
      <c r="F83" s="39">
        <f>SUM(C77:C83)+SUM(F77:F82)</f>
        <v>665</v>
      </c>
    </row>
    <row r="84" s="39" customFormat="1" ht="15.75"/>
    <row r="85" spans="1:6" ht="18">
      <c r="A85" s="38" t="s">
        <v>45</v>
      </c>
      <c r="F85" s="43">
        <f>F61+F42+F27+F83+F65</f>
        <v>5380</v>
      </c>
    </row>
  </sheetData>
  <sheetProtection/>
  <mergeCells count="68">
    <mergeCell ref="C54:E54"/>
    <mergeCell ref="C16:E16"/>
    <mergeCell ref="C17:E17"/>
    <mergeCell ref="C18:E18"/>
    <mergeCell ref="C19:E19"/>
    <mergeCell ref="C20:E20"/>
    <mergeCell ref="C35:E35"/>
    <mergeCell ref="C36:E36"/>
    <mergeCell ref="C37:E37"/>
    <mergeCell ref="C49:E49"/>
    <mergeCell ref="C50:E50"/>
    <mergeCell ref="C51:E51"/>
    <mergeCell ref="A81:B81"/>
    <mergeCell ref="A1:I1"/>
    <mergeCell ref="A3:I3"/>
    <mergeCell ref="A5:I5"/>
    <mergeCell ref="C8:E8"/>
    <mergeCell ref="C30:E30"/>
    <mergeCell ref="A77:B77"/>
    <mergeCell ref="A78:B78"/>
    <mergeCell ref="A4:I4"/>
    <mergeCell ref="A80:B80"/>
    <mergeCell ref="C47:E47"/>
    <mergeCell ref="C56:E56"/>
    <mergeCell ref="E69:G69"/>
    <mergeCell ref="E70:G70"/>
    <mergeCell ref="B68:D68"/>
    <mergeCell ref="B69:D69"/>
    <mergeCell ref="B70:D70"/>
    <mergeCell ref="E68:G68"/>
    <mergeCell ref="C52:E52"/>
    <mergeCell ref="C53:E53"/>
    <mergeCell ref="A79:B79"/>
    <mergeCell ref="D83:E83"/>
    <mergeCell ref="C9:E9"/>
    <mergeCell ref="C23:E23"/>
    <mergeCell ref="C24:E24"/>
    <mergeCell ref="C31:E31"/>
    <mergeCell ref="C10:E10"/>
    <mergeCell ref="C58:E58"/>
    <mergeCell ref="D79:E79"/>
    <mergeCell ref="C11:E11"/>
    <mergeCell ref="C12:E12"/>
    <mergeCell ref="C13:E13"/>
    <mergeCell ref="C32:E32"/>
    <mergeCell ref="D77:E77"/>
    <mergeCell ref="C21:E21"/>
    <mergeCell ref="C22:E22"/>
    <mergeCell ref="B71:D71"/>
    <mergeCell ref="C14:E14"/>
    <mergeCell ref="C46:E46"/>
    <mergeCell ref="C15:E15"/>
    <mergeCell ref="A82:B82"/>
    <mergeCell ref="D81:E81"/>
    <mergeCell ref="C45:E45"/>
    <mergeCell ref="C57:E57"/>
    <mergeCell ref="C40:E40"/>
    <mergeCell ref="C39:E39"/>
    <mergeCell ref="D80:E80"/>
    <mergeCell ref="C34:E34"/>
    <mergeCell ref="A83:B83"/>
    <mergeCell ref="C33:E33"/>
    <mergeCell ref="C38:E38"/>
    <mergeCell ref="C48:E48"/>
    <mergeCell ref="C55:E55"/>
    <mergeCell ref="D82:E82"/>
    <mergeCell ref="E71:G71"/>
    <mergeCell ref="D78:E78"/>
  </mergeCells>
  <printOptions horizontalCentered="1"/>
  <pageMargins left="0.75" right="0.75" top="1" bottom="1" header="0.5" footer="0.5"/>
  <pageSetup fitToHeight="1" fitToWidth="1" horizontalDpi="600" verticalDpi="6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showZeros="0" zoomScalePageLayoutView="0" workbookViewId="0" topLeftCell="A51">
      <selection activeCell="B56" sqref="B56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2" bestFit="1" customWidth="1"/>
    <col min="13" max="16384" width="9.140625" style="2" customWidth="1"/>
  </cols>
  <sheetData>
    <row r="1" spans="1:11" ht="15">
      <c r="A1" s="64" t="s">
        <v>11</v>
      </c>
      <c r="B1" s="59"/>
      <c r="D1" s="65"/>
      <c r="E1" s="59"/>
      <c r="F1" s="59"/>
      <c r="G1" s="59"/>
      <c r="H1" s="59"/>
      <c r="I1" s="59"/>
      <c r="J1" s="66"/>
      <c r="K1" s="66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9">
        <v>1</v>
      </c>
      <c r="B4" s="7" t="s">
        <v>119</v>
      </c>
      <c r="C4" s="8">
        <v>42</v>
      </c>
      <c r="D4" s="9">
        <v>194</v>
      </c>
      <c r="E4" s="9">
        <v>225</v>
      </c>
      <c r="F4" s="9">
        <v>215</v>
      </c>
      <c r="G4" s="9">
        <v>255</v>
      </c>
      <c r="H4" s="9">
        <v>194</v>
      </c>
      <c r="I4" s="9">
        <v>265</v>
      </c>
      <c r="J4" s="10">
        <f>SUM(D4:I4)</f>
        <v>1348</v>
      </c>
      <c r="K4" s="11">
        <f>AVERAGE(D4:I4)</f>
        <v>224.66666666666666</v>
      </c>
      <c r="L4" s="54">
        <f>MAX(D4:I4)</f>
        <v>265</v>
      </c>
      <c r="M4" s="52"/>
    </row>
    <row r="5" spans="1:12" ht="15">
      <c r="A5" s="9">
        <v>2</v>
      </c>
      <c r="B5" s="7" t="s">
        <v>117</v>
      </c>
      <c r="C5" s="8">
        <v>41</v>
      </c>
      <c r="D5" s="9">
        <v>203</v>
      </c>
      <c r="E5" s="9">
        <v>227</v>
      </c>
      <c r="F5" s="9">
        <v>236</v>
      </c>
      <c r="G5" s="9">
        <v>211</v>
      </c>
      <c r="H5" s="9">
        <v>243</v>
      </c>
      <c r="I5" s="9">
        <v>176</v>
      </c>
      <c r="J5" s="10">
        <f>SUM(D5:I5)</f>
        <v>1296</v>
      </c>
      <c r="K5" s="11">
        <f aca="true" t="shared" si="0" ref="K5:K23">AVERAGE(D5:I5)</f>
        <v>216</v>
      </c>
      <c r="L5" s="54">
        <f>MAX(D5:I5)</f>
        <v>243</v>
      </c>
    </row>
    <row r="6" spans="1:12" ht="15">
      <c r="A6" s="9">
        <v>3</v>
      </c>
      <c r="B6" s="7" t="s">
        <v>77</v>
      </c>
      <c r="C6" s="8">
        <v>8</v>
      </c>
      <c r="D6" s="9">
        <v>197</v>
      </c>
      <c r="E6" s="9">
        <v>245</v>
      </c>
      <c r="F6" s="9">
        <v>190</v>
      </c>
      <c r="G6" s="9">
        <v>202</v>
      </c>
      <c r="H6" s="9">
        <v>194</v>
      </c>
      <c r="I6" s="9">
        <v>267</v>
      </c>
      <c r="J6" s="10">
        <f>SUM(D6:I6)</f>
        <v>1295</v>
      </c>
      <c r="K6" s="11">
        <f t="shared" si="0"/>
        <v>215.83333333333334</v>
      </c>
      <c r="L6" s="54">
        <f>MAX(D6:I6)</f>
        <v>267</v>
      </c>
    </row>
    <row r="7" spans="1:12" ht="15">
      <c r="A7" s="9">
        <v>4</v>
      </c>
      <c r="B7" s="7" t="s">
        <v>84</v>
      </c>
      <c r="C7" s="8">
        <v>14</v>
      </c>
      <c r="D7" s="9">
        <v>186</v>
      </c>
      <c r="E7" s="9">
        <v>235</v>
      </c>
      <c r="F7" s="9">
        <v>218</v>
      </c>
      <c r="G7" s="9">
        <v>213</v>
      </c>
      <c r="H7" s="9">
        <v>248</v>
      </c>
      <c r="I7" s="9">
        <v>186</v>
      </c>
      <c r="J7" s="10">
        <f>SUM(D7:I7)</f>
        <v>1286</v>
      </c>
      <c r="K7" s="11">
        <f t="shared" si="0"/>
        <v>214.33333333333334</v>
      </c>
      <c r="L7" s="54">
        <f>MAX(D7:I7)</f>
        <v>248</v>
      </c>
    </row>
    <row r="8" spans="1:12" ht="15">
      <c r="A8" s="9">
        <v>5</v>
      </c>
      <c r="B8" s="7" t="s">
        <v>81</v>
      </c>
      <c r="C8" s="8">
        <v>10</v>
      </c>
      <c r="D8" s="9">
        <v>209</v>
      </c>
      <c r="E8" s="9">
        <v>224</v>
      </c>
      <c r="F8" s="9">
        <v>226</v>
      </c>
      <c r="G8" s="9">
        <v>179</v>
      </c>
      <c r="H8" s="9">
        <v>224</v>
      </c>
      <c r="I8" s="9">
        <v>197</v>
      </c>
      <c r="J8" s="10">
        <f>SUM(D8:I8)</f>
        <v>1259</v>
      </c>
      <c r="K8" s="11">
        <f t="shared" si="0"/>
        <v>209.83333333333334</v>
      </c>
      <c r="L8" s="54">
        <f>MAX(D8:I8)</f>
        <v>226</v>
      </c>
    </row>
    <row r="9" spans="1:12" ht="15">
      <c r="A9" s="9">
        <v>6</v>
      </c>
      <c r="B9" s="7" t="s">
        <v>89</v>
      </c>
      <c r="C9" s="8">
        <v>17</v>
      </c>
      <c r="D9" s="9">
        <v>264</v>
      </c>
      <c r="E9" s="9">
        <v>193</v>
      </c>
      <c r="F9" s="9">
        <v>215</v>
      </c>
      <c r="G9" s="9">
        <v>177</v>
      </c>
      <c r="H9" s="9">
        <v>198</v>
      </c>
      <c r="I9" s="9">
        <v>185</v>
      </c>
      <c r="J9" s="10">
        <f>SUM(D9:I9)</f>
        <v>1232</v>
      </c>
      <c r="K9" s="11">
        <f t="shared" si="0"/>
        <v>205.33333333333334</v>
      </c>
      <c r="L9" s="54">
        <f>MAX(D9:I9)</f>
        <v>264</v>
      </c>
    </row>
    <row r="10" spans="1:12" ht="15">
      <c r="A10" s="9">
        <v>7</v>
      </c>
      <c r="B10" s="7" t="s">
        <v>95</v>
      </c>
      <c r="C10" s="8">
        <v>22</v>
      </c>
      <c r="D10" s="9">
        <v>203</v>
      </c>
      <c r="E10" s="9">
        <v>244</v>
      </c>
      <c r="F10" s="9">
        <v>190</v>
      </c>
      <c r="G10" s="9">
        <v>188</v>
      </c>
      <c r="H10" s="9">
        <v>195</v>
      </c>
      <c r="I10" s="9">
        <v>191</v>
      </c>
      <c r="J10" s="10">
        <f>SUM(D10:I10)</f>
        <v>1211</v>
      </c>
      <c r="K10" s="11">
        <f t="shared" si="0"/>
        <v>201.83333333333334</v>
      </c>
      <c r="L10" s="54">
        <f>MAX(D10:I10)</f>
        <v>244</v>
      </c>
    </row>
    <row r="11" spans="1:12" ht="15">
      <c r="A11" s="9">
        <v>8</v>
      </c>
      <c r="B11" s="7" t="s">
        <v>107</v>
      </c>
      <c r="C11" s="8">
        <v>33</v>
      </c>
      <c r="D11" s="9">
        <v>211</v>
      </c>
      <c r="E11" s="9">
        <v>169</v>
      </c>
      <c r="F11" s="9">
        <v>188</v>
      </c>
      <c r="G11" s="9">
        <v>174</v>
      </c>
      <c r="H11" s="9">
        <v>210</v>
      </c>
      <c r="I11" s="9">
        <v>247</v>
      </c>
      <c r="J11" s="10">
        <f>SUM(D11:I11)</f>
        <v>1199</v>
      </c>
      <c r="K11" s="11">
        <f t="shared" si="0"/>
        <v>199.83333333333334</v>
      </c>
      <c r="L11" s="54">
        <f>MAX(D11:I11)</f>
        <v>247</v>
      </c>
    </row>
    <row r="12" spans="1:12" ht="15">
      <c r="A12" s="9">
        <v>9</v>
      </c>
      <c r="B12" s="7" t="s">
        <v>108</v>
      </c>
      <c r="C12" s="8">
        <v>34</v>
      </c>
      <c r="D12" s="9">
        <v>187</v>
      </c>
      <c r="E12" s="9">
        <v>206</v>
      </c>
      <c r="F12" s="9">
        <v>201</v>
      </c>
      <c r="G12" s="9">
        <v>196</v>
      </c>
      <c r="H12" s="9">
        <v>195</v>
      </c>
      <c r="I12" s="9">
        <v>212</v>
      </c>
      <c r="J12" s="10">
        <f>SUM(D12:I12)</f>
        <v>1197</v>
      </c>
      <c r="K12" s="11">
        <f t="shared" si="0"/>
        <v>199.5</v>
      </c>
      <c r="L12" s="54">
        <f>MAX(D12:I12)</f>
        <v>212</v>
      </c>
    </row>
    <row r="13" spans="1:12" ht="15">
      <c r="A13" s="9">
        <v>10</v>
      </c>
      <c r="B13" s="7" t="s">
        <v>116</v>
      </c>
      <c r="C13" s="8">
        <v>40</v>
      </c>
      <c r="D13" s="9">
        <v>209</v>
      </c>
      <c r="E13" s="9">
        <v>161</v>
      </c>
      <c r="F13" s="9">
        <v>180</v>
      </c>
      <c r="G13" s="9">
        <v>235</v>
      </c>
      <c r="H13" s="9">
        <v>222</v>
      </c>
      <c r="I13" s="9">
        <v>186</v>
      </c>
      <c r="J13" s="10">
        <f>SUM(D13:I13)</f>
        <v>1193</v>
      </c>
      <c r="K13" s="11">
        <f t="shared" si="0"/>
        <v>198.83333333333334</v>
      </c>
      <c r="L13" s="54">
        <f>MAX(D13:I13)</f>
        <v>235</v>
      </c>
    </row>
    <row r="14" spans="1:12" ht="15">
      <c r="A14" s="9">
        <v>11</v>
      </c>
      <c r="B14" s="7" t="s">
        <v>113</v>
      </c>
      <c r="C14" s="8">
        <v>38</v>
      </c>
      <c r="D14" s="9">
        <v>225</v>
      </c>
      <c r="E14" s="9">
        <v>201</v>
      </c>
      <c r="F14" s="9">
        <v>161</v>
      </c>
      <c r="G14" s="9">
        <v>202</v>
      </c>
      <c r="H14" s="9">
        <v>182</v>
      </c>
      <c r="I14" s="9">
        <v>221</v>
      </c>
      <c r="J14" s="10">
        <f>SUM(D14:I14)</f>
        <v>1192</v>
      </c>
      <c r="K14" s="11">
        <f t="shared" si="0"/>
        <v>198.66666666666666</v>
      </c>
      <c r="L14" s="54">
        <f>MAX(D14:I14)</f>
        <v>225</v>
      </c>
    </row>
    <row r="15" spans="1:12" ht="15">
      <c r="A15" s="9">
        <v>12</v>
      </c>
      <c r="B15" s="7" t="s">
        <v>82</v>
      </c>
      <c r="C15" s="8">
        <v>12</v>
      </c>
      <c r="D15" s="9">
        <v>148</v>
      </c>
      <c r="E15" s="9">
        <v>200</v>
      </c>
      <c r="F15" s="9">
        <v>218</v>
      </c>
      <c r="G15" s="9">
        <v>194</v>
      </c>
      <c r="H15" s="9">
        <v>223</v>
      </c>
      <c r="I15" s="9">
        <v>205</v>
      </c>
      <c r="J15" s="10">
        <f>SUM(D15:I15)</f>
        <v>1188</v>
      </c>
      <c r="K15" s="11">
        <f t="shared" si="0"/>
        <v>198</v>
      </c>
      <c r="L15" s="54">
        <f>MAX(D15:I15)</f>
        <v>223</v>
      </c>
    </row>
    <row r="16" spans="1:13" ht="15">
      <c r="A16" s="9">
        <v>13</v>
      </c>
      <c r="B16" s="7" t="s">
        <v>87</v>
      </c>
      <c r="C16" s="8">
        <v>15</v>
      </c>
      <c r="D16" s="9">
        <v>172</v>
      </c>
      <c r="E16" s="9">
        <v>186</v>
      </c>
      <c r="F16" s="9">
        <v>218</v>
      </c>
      <c r="G16" s="9">
        <v>244</v>
      </c>
      <c r="H16" s="9">
        <v>193</v>
      </c>
      <c r="I16" s="9">
        <v>173</v>
      </c>
      <c r="J16" s="10">
        <f>SUM(D16:I16)</f>
        <v>1186</v>
      </c>
      <c r="K16" s="11">
        <f t="shared" si="0"/>
        <v>197.66666666666666</v>
      </c>
      <c r="L16" s="54">
        <f>MAX(D16:I16)</f>
        <v>244</v>
      </c>
      <c r="M16" s="52"/>
    </row>
    <row r="17" spans="1:12" ht="15">
      <c r="A17" s="9">
        <v>14</v>
      </c>
      <c r="B17" s="7" t="s">
        <v>92</v>
      </c>
      <c r="C17" s="8">
        <v>19</v>
      </c>
      <c r="D17" s="9">
        <v>164</v>
      </c>
      <c r="E17" s="9">
        <v>172</v>
      </c>
      <c r="F17" s="9">
        <v>225</v>
      </c>
      <c r="G17" s="9">
        <v>212</v>
      </c>
      <c r="H17" s="9">
        <v>188</v>
      </c>
      <c r="I17" s="9">
        <v>211</v>
      </c>
      <c r="J17" s="10">
        <f>SUM(D17:I17)</f>
        <v>1172</v>
      </c>
      <c r="K17" s="11">
        <f t="shared" si="0"/>
        <v>195.33333333333334</v>
      </c>
      <c r="L17" s="54">
        <f>MAX(D17:I17)</f>
        <v>225</v>
      </c>
    </row>
    <row r="18" spans="1:12" ht="15">
      <c r="A18" s="9">
        <v>15</v>
      </c>
      <c r="B18" s="7" t="s">
        <v>71</v>
      </c>
      <c r="C18" s="8">
        <v>5</v>
      </c>
      <c r="D18" s="9">
        <v>193</v>
      </c>
      <c r="E18" s="9">
        <v>214</v>
      </c>
      <c r="F18" s="9">
        <v>192</v>
      </c>
      <c r="G18" s="9">
        <v>160</v>
      </c>
      <c r="H18" s="9">
        <v>233</v>
      </c>
      <c r="I18" s="9">
        <v>175</v>
      </c>
      <c r="J18" s="10">
        <f>SUM(D18:I18)</f>
        <v>1167</v>
      </c>
      <c r="K18" s="11">
        <f t="shared" si="0"/>
        <v>194.5</v>
      </c>
      <c r="L18" s="54">
        <f>MAX(D18:I18)</f>
        <v>233</v>
      </c>
    </row>
    <row r="19" spans="1:12" ht="15">
      <c r="A19" s="9">
        <v>16</v>
      </c>
      <c r="B19" s="7" t="s">
        <v>68</v>
      </c>
      <c r="C19" s="8">
        <v>3</v>
      </c>
      <c r="D19" s="9">
        <v>159</v>
      </c>
      <c r="E19" s="9">
        <v>190</v>
      </c>
      <c r="F19" s="9">
        <v>194</v>
      </c>
      <c r="G19" s="9">
        <v>211</v>
      </c>
      <c r="H19" s="9">
        <v>196</v>
      </c>
      <c r="I19" s="9">
        <v>212</v>
      </c>
      <c r="J19" s="10">
        <f>SUM(D19:I19)</f>
        <v>1162</v>
      </c>
      <c r="K19" s="11">
        <f t="shared" si="0"/>
        <v>193.66666666666666</v>
      </c>
      <c r="L19" s="54">
        <f>MAX(D19:I19)</f>
        <v>212</v>
      </c>
    </row>
    <row r="20" spans="1:12" ht="15">
      <c r="A20" s="9">
        <v>17</v>
      </c>
      <c r="B20" s="7" t="s">
        <v>103</v>
      </c>
      <c r="C20" s="8">
        <v>31</v>
      </c>
      <c r="D20" s="9">
        <v>196</v>
      </c>
      <c r="E20" s="9">
        <v>222</v>
      </c>
      <c r="F20" s="9">
        <v>248</v>
      </c>
      <c r="G20" s="9">
        <v>155</v>
      </c>
      <c r="H20" s="9">
        <v>195</v>
      </c>
      <c r="I20" s="9">
        <v>138</v>
      </c>
      <c r="J20" s="10">
        <f>SUM(D20:I20)</f>
        <v>1154</v>
      </c>
      <c r="K20" s="11">
        <f t="shared" si="0"/>
        <v>192.33333333333334</v>
      </c>
      <c r="L20" s="54">
        <f>MAX(D20:I20)</f>
        <v>248</v>
      </c>
    </row>
    <row r="21" spans="1:12" ht="15">
      <c r="A21" s="9">
        <v>18</v>
      </c>
      <c r="B21" s="7" t="s">
        <v>110</v>
      </c>
      <c r="C21" s="8">
        <v>35</v>
      </c>
      <c r="D21" s="9">
        <v>198</v>
      </c>
      <c r="E21" s="9">
        <v>168</v>
      </c>
      <c r="F21" s="9">
        <v>203</v>
      </c>
      <c r="G21" s="9">
        <v>158</v>
      </c>
      <c r="H21" s="9">
        <v>221</v>
      </c>
      <c r="I21" s="9">
        <v>191</v>
      </c>
      <c r="J21" s="10">
        <f>SUM(D21:I21)</f>
        <v>1139</v>
      </c>
      <c r="K21" s="11">
        <f>AVERAGE(D21:I21)</f>
        <v>189.83333333333334</v>
      </c>
      <c r="L21" s="54">
        <f>MAX(D21:I21)</f>
        <v>221</v>
      </c>
    </row>
    <row r="22" spans="1:12" ht="15">
      <c r="A22" s="9">
        <v>19</v>
      </c>
      <c r="B22" s="7" t="s">
        <v>69</v>
      </c>
      <c r="C22" s="8">
        <v>4</v>
      </c>
      <c r="D22" s="9">
        <v>152</v>
      </c>
      <c r="E22" s="9">
        <v>187</v>
      </c>
      <c r="F22" s="9">
        <v>189</v>
      </c>
      <c r="G22" s="9">
        <v>177</v>
      </c>
      <c r="H22" s="9">
        <v>185</v>
      </c>
      <c r="I22" s="9">
        <v>242</v>
      </c>
      <c r="J22" s="10">
        <f>SUM(D22:I22)</f>
        <v>1132</v>
      </c>
      <c r="K22" s="11">
        <f>AVERAGE(D22:I22)</f>
        <v>188.66666666666666</v>
      </c>
      <c r="L22" s="54">
        <f>MAX(D22:I22)</f>
        <v>242</v>
      </c>
    </row>
    <row r="23" spans="1:12" ht="15">
      <c r="A23" s="9">
        <v>20</v>
      </c>
      <c r="B23" s="7" t="s">
        <v>79</v>
      </c>
      <c r="C23" s="8">
        <v>9</v>
      </c>
      <c r="D23" s="9">
        <v>173</v>
      </c>
      <c r="E23" s="9">
        <v>160</v>
      </c>
      <c r="F23" s="9">
        <v>218</v>
      </c>
      <c r="G23" s="9">
        <v>175</v>
      </c>
      <c r="H23" s="9">
        <v>190</v>
      </c>
      <c r="I23" s="9">
        <v>213</v>
      </c>
      <c r="J23" s="10">
        <f>SUM(D23:I23)</f>
        <v>1129</v>
      </c>
      <c r="K23" s="11">
        <f>AVERAGE(D23:I23)</f>
        <v>188.16666666666666</v>
      </c>
      <c r="L23" s="54">
        <f>MAX(D23:I23)</f>
        <v>218</v>
      </c>
    </row>
    <row r="24" spans="1:12" ht="15">
      <c r="A24" s="9">
        <v>21</v>
      </c>
      <c r="B24" s="7" t="s">
        <v>83</v>
      </c>
      <c r="C24" s="8">
        <v>13</v>
      </c>
      <c r="D24" s="9">
        <v>168</v>
      </c>
      <c r="E24" s="9">
        <v>188</v>
      </c>
      <c r="F24" s="9">
        <v>203</v>
      </c>
      <c r="G24" s="9">
        <v>193</v>
      </c>
      <c r="H24" s="9">
        <v>168</v>
      </c>
      <c r="I24" s="9">
        <v>203</v>
      </c>
      <c r="J24" s="10">
        <f>SUM(D24:I24)</f>
        <v>1123</v>
      </c>
      <c r="K24" s="11">
        <f>AVERAGE(D24:I24)</f>
        <v>187.16666666666666</v>
      </c>
      <c r="L24" s="54">
        <f>MAX(D24:I24)</f>
        <v>203</v>
      </c>
    </row>
    <row r="25" spans="1:12" ht="15">
      <c r="A25" s="9">
        <v>22</v>
      </c>
      <c r="B25" s="7" t="s">
        <v>73</v>
      </c>
      <c r="C25" s="8">
        <v>37</v>
      </c>
      <c r="D25" s="9">
        <v>158</v>
      </c>
      <c r="E25" s="9">
        <v>187</v>
      </c>
      <c r="F25" s="9">
        <v>178</v>
      </c>
      <c r="G25" s="9">
        <v>165</v>
      </c>
      <c r="H25" s="9">
        <v>211</v>
      </c>
      <c r="I25" s="9">
        <v>221</v>
      </c>
      <c r="J25" s="10">
        <f>SUM(D25:I25)</f>
        <v>1120</v>
      </c>
      <c r="K25" s="11">
        <f>AVERAGE(D25:I25)</f>
        <v>186.66666666666666</v>
      </c>
      <c r="L25" s="54">
        <f>MAX(D25:I25)</f>
        <v>221</v>
      </c>
    </row>
    <row r="26" spans="1:12" ht="15">
      <c r="A26" s="9">
        <v>23</v>
      </c>
      <c r="B26" s="7" t="s">
        <v>66</v>
      </c>
      <c r="C26" s="8">
        <v>1</v>
      </c>
      <c r="D26" s="9">
        <v>136</v>
      </c>
      <c r="E26" s="9">
        <v>191</v>
      </c>
      <c r="F26" s="9">
        <v>246</v>
      </c>
      <c r="G26" s="9">
        <v>161</v>
      </c>
      <c r="H26" s="9">
        <v>201</v>
      </c>
      <c r="I26" s="9">
        <v>182</v>
      </c>
      <c r="J26" s="10">
        <f>SUM(D26:I26)</f>
        <v>1117</v>
      </c>
      <c r="K26" s="11">
        <f>AVERAGE(D26:I26)</f>
        <v>186.16666666666666</v>
      </c>
      <c r="L26" s="54">
        <f>MAX(D26:I26)</f>
        <v>246</v>
      </c>
    </row>
    <row r="27" spans="1:12" ht="15">
      <c r="A27" s="9">
        <v>24</v>
      </c>
      <c r="B27" s="7" t="s">
        <v>80</v>
      </c>
      <c r="C27" s="8">
        <v>10</v>
      </c>
      <c r="D27" s="9">
        <v>159</v>
      </c>
      <c r="E27" s="9">
        <v>150</v>
      </c>
      <c r="F27" s="9">
        <v>193</v>
      </c>
      <c r="G27" s="9">
        <v>182</v>
      </c>
      <c r="H27" s="9">
        <v>188</v>
      </c>
      <c r="I27" s="9">
        <v>244</v>
      </c>
      <c r="J27" s="10">
        <f>SUM(D27:I27)</f>
        <v>1116</v>
      </c>
      <c r="K27" s="11">
        <f>AVERAGE(D27:I27)</f>
        <v>186</v>
      </c>
      <c r="L27" s="54">
        <f>MAX(D27:I27)</f>
        <v>244</v>
      </c>
    </row>
    <row r="28" spans="1:12" ht="15">
      <c r="A28" s="9">
        <v>25</v>
      </c>
      <c r="B28" s="7" t="s">
        <v>93</v>
      </c>
      <c r="C28" s="8">
        <v>20</v>
      </c>
      <c r="D28" s="9">
        <v>209</v>
      </c>
      <c r="E28" s="9">
        <v>151</v>
      </c>
      <c r="F28" s="9">
        <v>166</v>
      </c>
      <c r="G28" s="9">
        <v>203</v>
      </c>
      <c r="H28" s="9">
        <v>188</v>
      </c>
      <c r="I28" s="9">
        <v>199</v>
      </c>
      <c r="J28" s="10">
        <f>SUM(D28:I28)</f>
        <v>1116</v>
      </c>
      <c r="K28" s="11">
        <f>AVERAGE(D28:I28)</f>
        <v>186</v>
      </c>
      <c r="L28" s="54">
        <f>MAX(D28:I28)</f>
        <v>209</v>
      </c>
    </row>
    <row r="29" spans="1:12" ht="15">
      <c r="A29" s="9">
        <v>26</v>
      </c>
      <c r="B29" s="7" t="s">
        <v>98</v>
      </c>
      <c r="C29" s="8">
        <v>27</v>
      </c>
      <c r="D29" s="9">
        <v>204</v>
      </c>
      <c r="E29" s="9">
        <v>182</v>
      </c>
      <c r="F29" s="9">
        <v>190</v>
      </c>
      <c r="G29" s="9">
        <v>200</v>
      </c>
      <c r="H29" s="9">
        <v>143</v>
      </c>
      <c r="I29" s="9">
        <v>197</v>
      </c>
      <c r="J29" s="10">
        <f>SUM(D29:I29)</f>
        <v>1116</v>
      </c>
      <c r="K29" s="11">
        <f>AVERAGE(D29:I29)</f>
        <v>186</v>
      </c>
      <c r="L29" s="54">
        <f>MAX(D29:I29)</f>
        <v>204</v>
      </c>
    </row>
    <row r="30" spans="1:12" ht="15">
      <c r="A30" s="9">
        <v>27</v>
      </c>
      <c r="B30" s="7" t="s">
        <v>96</v>
      </c>
      <c r="C30" s="8">
        <v>23</v>
      </c>
      <c r="D30" s="9">
        <v>141</v>
      </c>
      <c r="E30" s="9">
        <v>205</v>
      </c>
      <c r="F30" s="9">
        <v>177</v>
      </c>
      <c r="G30" s="9">
        <v>210</v>
      </c>
      <c r="H30" s="9">
        <v>214</v>
      </c>
      <c r="I30" s="9">
        <v>168</v>
      </c>
      <c r="J30" s="10">
        <f>SUM(D30:I30)</f>
        <v>1115</v>
      </c>
      <c r="K30" s="11">
        <f>AVERAGE(D30:I30)</f>
        <v>185.83333333333334</v>
      </c>
      <c r="L30" s="54">
        <f>MAX(D30:I30)</f>
        <v>214</v>
      </c>
    </row>
    <row r="31" spans="1:12" ht="15">
      <c r="A31" s="9">
        <v>28</v>
      </c>
      <c r="B31" s="7" t="s">
        <v>91</v>
      </c>
      <c r="C31" s="8">
        <v>18</v>
      </c>
      <c r="D31" s="9">
        <v>184</v>
      </c>
      <c r="E31" s="9">
        <v>178</v>
      </c>
      <c r="F31" s="9">
        <v>222</v>
      </c>
      <c r="G31" s="9">
        <v>166</v>
      </c>
      <c r="H31" s="9">
        <v>181</v>
      </c>
      <c r="I31" s="9">
        <v>173</v>
      </c>
      <c r="J31" s="10">
        <f>SUM(D31:I31)</f>
        <v>1104</v>
      </c>
      <c r="K31" s="11">
        <f>AVERAGE(D31:I31)</f>
        <v>184</v>
      </c>
      <c r="L31" s="54">
        <f>MAX(D31:I31)</f>
        <v>222</v>
      </c>
    </row>
    <row r="32" spans="1:12" ht="15">
      <c r="A32" s="9">
        <v>29</v>
      </c>
      <c r="B32" s="7" t="s">
        <v>100</v>
      </c>
      <c r="C32" s="8">
        <v>27</v>
      </c>
      <c r="D32" s="9">
        <v>168</v>
      </c>
      <c r="E32" s="9">
        <v>154</v>
      </c>
      <c r="F32" s="9">
        <v>177</v>
      </c>
      <c r="G32" s="9">
        <v>205</v>
      </c>
      <c r="H32" s="9">
        <v>211</v>
      </c>
      <c r="I32" s="9">
        <v>188</v>
      </c>
      <c r="J32" s="10">
        <f>SUM(D32:I32)</f>
        <v>1103</v>
      </c>
      <c r="K32" s="11">
        <f>AVERAGE(D32:I32)</f>
        <v>183.83333333333334</v>
      </c>
      <c r="L32" s="54">
        <f>MAX(D32:I32)</f>
        <v>211</v>
      </c>
    </row>
    <row r="33" spans="1:12" ht="15">
      <c r="A33" s="9">
        <v>30</v>
      </c>
      <c r="B33" s="7" t="s">
        <v>106</v>
      </c>
      <c r="C33" s="8">
        <v>33</v>
      </c>
      <c r="D33" s="9">
        <v>198</v>
      </c>
      <c r="E33" s="9">
        <v>139</v>
      </c>
      <c r="F33" s="9">
        <v>201</v>
      </c>
      <c r="G33" s="9">
        <v>162</v>
      </c>
      <c r="H33" s="9">
        <v>180</v>
      </c>
      <c r="I33" s="9">
        <v>223</v>
      </c>
      <c r="J33" s="10">
        <f>SUM(D33:I33)</f>
        <v>1103</v>
      </c>
      <c r="K33" s="11">
        <f>AVERAGE(D33:I33)</f>
        <v>183.83333333333334</v>
      </c>
      <c r="L33" s="54">
        <f>MAX(D33:I33)</f>
        <v>223</v>
      </c>
    </row>
    <row r="34" spans="1:12" ht="15">
      <c r="A34" s="9">
        <v>31</v>
      </c>
      <c r="B34" s="7" t="s">
        <v>102</v>
      </c>
      <c r="C34" s="8">
        <v>29</v>
      </c>
      <c r="D34" s="9">
        <v>183</v>
      </c>
      <c r="E34" s="9">
        <v>165</v>
      </c>
      <c r="F34" s="9">
        <v>196</v>
      </c>
      <c r="G34" s="9">
        <v>205</v>
      </c>
      <c r="H34" s="9">
        <v>165</v>
      </c>
      <c r="I34" s="9">
        <v>188</v>
      </c>
      <c r="J34" s="10">
        <f>SUM(D34:I34)</f>
        <v>1102</v>
      </c>
      <c r="K34" s="11">
        <f>AVERAGE(D34:I34)</f>
        <v>183.66666666666666</v>
      </c>
      <c r="L34" s="54">
        <f>MAX(D34:I34)</f>
        <v>205</v>
      </c>
    </row>
    <row r="35" spans="1:12" ht="15">
      <c r="A35" s="9">
        <v>32</v>
      </c>
      <c r="B35" s="7" t="s">
        <v>99</v>
      </c>
      <c r="C35" s="8">
        <v>27</v>
      </c>
      <c r="D35" s="9">
        <v>158</v>
      </c>
      <c r="E35" s="9">
        <v>163</v>
      </c>
      <c r="F35" s="9">
        <v>208</v>
      </c>
      <c r="G35" s="9">
        <v>222</v>
      </c>
      <c r="H35" s="9">
        <v>201</v>
      </c>
      <c r="I35" s="9">
        <v>147</v>
      </c>
      <c r="J35" s="10">
        <f>SUM(D35:I35)</f>
        <v>1099</v>
      </c>
      <c r="K35" s="11">
        <f>AVERAGE(D35:I35)</f>
        <v>183.16666666666666</v>
      </c>
      <c r="L35" s="54">
        <f>MAX(D35:I35)</f>
        <v>222</v>
      </c>
    </row>
    <row r="36" spans="1:12" ht="15">
      <c r="A36" s="9">
        <v>33</v>
      </c>
      <c r="B36" s="7" t="s">
        <v>70</v>
      </c>
      <c r="C36" s="8">
        <v>4</v>
      </c>
      <c r="D36" s="9">
        <v>158</v>
      </c>
      <c r="E36" s="9">
        <v>175</v>
      </c>
      <c r="F36" s="9">
        <v>215</v>
      </c>
      <c r="G36" s="9">
        <v>204</v>
      </c>
      <c r="H36" s="9">
        <v>179</v>
      </c>
      <c r="I36" s="9">
        <v>156</v>
      </c>
      <c r="J36" s="10">
        <f>SUM(D36:I36)</f>
        <v>1087</v>
      </c>
      <c r="K36" s="11">
        <f>AVERAGE(D36:I36)</f>
        <v>181.16666666666666</v>
      </c>
      <c r="L36" s="54">
        <f>MAX(D36:I36)</f>
        <v>215</v>
      </c>
    </row>
    <row r="37" spans="1:12" ht="15">
      <c r="A37" s="9">
        <v>34</v>
      </c>
      <c r="B37" s="7" t="s">
        <v>208</v>
      </c>
      <c r="C37" s="8">
        <v>6</v>
      </c>
      <c r="D37" s="9">
        <v>135</v>
      </c>
      <c r="E37" s="9">
        <v>224</v>
      </c>
      <c r="F37" s="9">
        <v>199</v>
      </c>
      <c r="G37" s="9">
        <v>175</v>
      </c>
      <c r="H37" s="9">
        <v>163</v>
      </c>
      <c r="I37" s="9">
        <v>186</v>
      </c>
      <c r="J37" s="10">
        <f>SUM(D37:I37)</f>
        <v>1082</v>
      </c>
      <c r="K37" s="11">
        <f>AVERAGE(D37:I37)</f>
        <v>180.33333333333334</v>
      </c>
      <c r="L37" s="54">
        <f>MAX(D37:I37)</f>
        <v>224</v>
      </c>
    </row>
    <row r="38" spans="1:12" ht="15">
      <c r="A38" s="9">
        <v>35</v>
      </c>
      <c r="B38" s="7" t="s">
        <v>72</v>
      </c>
      <c r="C38" s="8">
        <v>5</v>
      </c>
      <c r="D38" s="9">
        <v>179</v>
      </c>
      <c r="E38" s="9">
        <v>214</v>
      </c>
      <c r="F38" s="9">
        <v>169</v>
      </c>
      <c r="G38" s="9">
        <v>196</v>
      </c>
      <c r="H38" s="9">
        <v>212</v>
      </c>
      <c r="I38" s="9">
        <v>108</v>
      </c>
      <c r="J38" s="10">
        <f>SUM(D38:I38)</f>
        <v>1078</v>
      </c>
      <c r="K38" s="11">
        <f>AVERAGE(D38:I38)</f>
        <v>179.66666666666666</v>
      </c>
      <c r="L38" s="54">
        <f>MAX(D38:I38)</f>
        <v>214</v>
      </c>
    </row>
    <row r="39" spans="1:12" ht="15">
      <c r="A39" s="9">
        <v>36</v>
      </c>
      <c r="B39" s="7" t="s">
        <v>94</v>
      </c>
      <c r="C39" s="8">
        <v>20</v>
      </c>
      <c r="D39" s="9">
        <v>209</v>
      </c>
      <c r="E39" s="9">
        <v>224</v>
      </c>
      <c r="F39" s="9">
        <v>180</v>
      </c>
      <c r="G39" s="9">
        <v>131</v>
      </c>
      <c r="H39" s="9">
        <v>204</v>
      </c>
      <c r="I39" s="9">
        <v>130</v>
      </c>
      <c r="J39" s="10">
        <f>SUM(D39:I39)</f>
        <v>1078</v>
      </c>
      <c r="K39" s="11">
        <f>AVERAGE(D39:I39)</f>
        <v>179.66666666666666</v>
      </c>
      <c r="L39" s="54">
        <f>MAX(D39:I39)</f>
        <v>224</v>
      </c>
    </row>
    <row r="40" spans="1:12" ht="15">
      <c r="A40" s="9">
        <v>37</v>
      </c>
      <c r="B40" s="7" t="s">
        <v>76</v>
      </c>
      <c r="C40" s="8">
        <v>7</v>
      </c>
      <c r="D40" s="9">
        <v>178</v>
      </c>
      <c r="E40" s="9">
        <v>161</v>
      </c>
      <c r="F40" s="9">
        <v>160</v>
      </c>
      <c r="G40" s="9">
        <v>270</v>
      </c>
      <c r="H40" s="9">
        <v>157</v>
      </c>
      <c r="I40" s="9">
        <v>151</v>
      </c>
      <c r="J40" s="10">
        <f>SUM(D40:I40)</f>
        <v>1077</v>
      </c>
      <c r="K40" s="11">
        <f>AVERAGE(D40:I40)</f>
        <v>179.5</v>
      </c>
      <c r="L40" s="54">
        <f>MAX(D40:I40)</f>
        <v>270</v>
      </c>
    </row>
    <row r="41" spans="1:12" ht="15">
      <c r="A41" s="9">
        <v>38</v>
      </c>
      <c r="B41" s="7" t="s">
        <v>112</v>
      </c>
      <c r="C41" s="8">
        <v>36</v>
      </c>
      <c r="D41" s="9">
        <v>157</v>
      </c>
      <c r="E41" s="9">
        <v>136</v>
      </c>
      <c r="F41" s="9">
        <v>196</v>
      </c>
      <c r="G41" s="9">
        <v>249</v>
      </c>
      <c r="H41" s="9">
        <v>190</v>
      </c>
      <c r="I41" s="9">
        <v>143</v>
      </c>
      <c r="J41" s="10">
        <f>SUM(D41:I41)</f>
        <v>1071</v>
      </c>
      <c r="K41" s="11">
        <f>AVERAGE(D41:I41)</f>
        <v>178.5</v>
      </c>
      <c r="L41" s="54">
        <f>MAX(D41:I41)</f>
        <v>249</v>
      </c>
    </row>
    <row r="42" spans="1:12" ht="15">
      <c r="A42" s="9">
        <v>39</v>
      </c>
      <c r="B42" s="7" t="s">
        <v>90</v>
      </c>
      <c r="C42" s="8">
        <v>17</v>
      </c>
      <c r="D42" s="9">
        <v>179</v>
      </c>
      <c r="E42" s="9">
        <v>202</v>
      </c>
      <c r="F42" s="9">
        <v>191</v>
      </c>
      <c r="G42" s="9">
        <v>157</v>
      </c>
      <c r="H42" s="9">
        <v>178</v>
      </c>
      <c r="I42" s="9">
        <v>161</v>
      </c>
      <c r="J42" s="10">
        <f>SUM(D42:I42)</f>
        <v>1068</v>
      </c>
      <c r="K42" s="11">
        <f>AVERAGE(D42:I42)</f>
        <v>178</v>
      </c>
      <c r="L42" s="54">
        <f>MAX(D42:I42)</f>
        <v>202</v>
      </c>
    </row>
    <row r="43" spans="1:12" ht="15">
      <c r="A43" s="9">
        <v>40</v>
      </c>
      <c r="B43" s="7" t="s">
        <v>115</v>
      </c>
      <c r="C43" s="8">
        <v>40</v>
      </c>
      <c r="D43" s="9">
        <v>190</v>
      </c>
      <c r="E43" s="9">
        <v>160</v>
      </c>
      <c r="F43" s="9">
        <v>165</v>
      </c>
      <c r="G43" s="9">
        <v>142</v>
      </c>
      <c r="H43" s="9">
        <v>163</v>
      </c>
      <c r="I43" s="9">
        <v>248</v>
      </c>
      <c r="J43" s="10">
        <f>SUM(D43:I43)</f>
        <v>1068</v>
      </c>
      <c r="K43" s="11">
        <f>AVERAGE(D43:I43)</f>
        <v>178</v>
      </c>
      <c r="L43" s="54">
        <f>MAX(D43:I43)</f>
        <v>248</v>
      </c>
    </row>
    <row r="44" spans="1:12" ht="15">
      <c r="A44" s="9">
        <v>41</v>
      </c>
      <c r="B44" s="7" t="s">
        <v>213</v>
      </c>
      <c r="C44" s="8">
        <v>39</v>
      </c>
      <c r="D44" s="9">
        <v>155</v>
      </c>
      <c r="E44" s="9">
        <v>183</v>
      </c>
      <c r="F44" s="9">
        <v>192</v>
      </c>
      <c r="G44" s="9">
        <v>197</v>
      </c>
      <c r="H44" s="9">
        <v>146</v>
      </c>
      <c r="I44" s="9">
        <v>194</v>
      </c>
      <c r="J44" s="10">
        <f>SUM(D44:I44)</f>
        <v>1067</v>
      </c>
      <c r="K44" s="11">
        <f>AVERAGE(D44:I44)</f>
        <v>177.83333333333334</v>
      </c>
      <c r="L44" s="54">
        <f>MAX(D44:I44)</f>
        <v>197</v>
      </c>
    </row>
    <row r="45" spans="1:12" ht="15">
      <c r="A45" s="9">
        <v>42</v>
      </c>
      <c r="B45" s="7" t="s">
        <v>97</v>
      </c>
      <c r="C45" s="8">
        <v>24</v>
      </c>
      <c r="D45" s="9">
        <v>157</v>
      </c>
      <c r="E45" s="9">
        <v>151</v>
      </c>
      <c r="F45" s="9">
        <v>166</v>
      </c>
      <c r="G45" s="9">
        <v>235</v>
      </c>
      <c r="H45" s="9">
        <v>215</v>
      </c>
      <c r="I45" s="9">
        <v>137</v>
      </c>
      <c r="J45" s="10">
        <f>SUM(D45:I45)</f>
        <v>1061</v>
      </c>
      <c r="K45" s="11">
        <f>AVERAGE(D45:I45)</f>
        <v>176.83333333333334</v>
      </c>
      <c r="L45" s="54">
        <f>MAX(D45:I45)</f>
        <v>235</v>
      </c>
    </row>
    <row r="46" spans="1:12" ht="15">
      <c r="A46" s="9">
        <v>43</v>
      </c>
      <c r="B46" s="7" t="s">
        <v>88</v>
      </c>
      <c r="C46" s="8">
        <v>16</v>
      </c>
      <c r="D46" s="9">
        <v>182</v>
      </c>
      <c r="E46" s="9">
        <v>155</v>
      </c>
      <c r="F46" s="9">
        <v>210</v>
      </c>
      <c r="G46" s="9">
        <v>144</v>
      </c>
      <c r="H46" s="9">
        <v>183</v>
      </c>
      <c r="I46" s="9">
        <v>184</v>
      </c>
      <c r="J46" s="10">
        <f>SUM(D46:I46)</f>
        <v>1058</v>
      </c>
      <c r="K46" s="11">
        <f>AVERAGE(D46:I46)</f>
        <v>176.33333333333334</v>
      </c>
      <c r="L46" s="54">
        <f>MAX(D46:I46)</f>
        <v>210</v>
      </c>
    </row>
    <row r="47" spans="1:12" ht="15">
      <c r="A47" s="9">
        <v>44</v>
      </c>
      <c r="B47" s="7" t="s">
        <v>105</v>
      </c>
      <c r="C47" s="8">
        <v>32</v>
      </c>
      <c r="D47" s="9">
        <v>170</v>
      </c>
      <c r="E47" s="9">
        <v>197</v>
      </c>
      <c r="F47" s="9">
        <v>203</v>
      </c>
      <c r="G47" s="9">
        <v>146</v>
      </c>
      <c r="H47" s="9">
        <v>174</v>
      </c>
      <c r="I47" s="9">
        <v>165</v>
      </c>
      <c r="J47" s="10">
        <f>SUM(D47:I47)</f>
        <v>1055</v>
      </c>
      <c r="K47" s="11">
        <f>AVERAGE(D47:I47)</f>
        <v>175.83333333333334</v>
      </c>
      <c r="L47" s="54">
        <f>MAX(D47:I47)</f>
        <v>203</v>
      </c>
    </row>
    <row r="48" spans="1:12" ht="15">
      <c r="A48" s="9">
        <v>45</v>
      </c>
      <c r="B48" s="7" t="s">
        <v>120</v>
      </c>
      <c r="C48" s="8">
        <v>43</v>
      </c>
      <c r="D48" s="9">
        <v>170</v>
      </c>
      <c r="E48" s="9">
        <v>185</v>
      </c>
      <c r="F48" s="9">
        <v>179</v>
      </c>
      <c r="G48" s="9">
        <v>166</v>
      </c>
      <c r="H48" s="9">
        <v>150</v>
      </c>
      <c r="I48" s="9">
        <v>204</v>
      </c>
      <c r="J48" s="10">
        <f>SUM(D48:I48)</f>
        <v>1054</v>
      </c>
      <c r="K48" s="11">
        <f>AVERAGE(D48:I48)</f>
        <v>175.66666666666666</v>
      </c>
      <c r="L48" s="54">
        <f>MAX(D48:I48)</f>
        <v>204</v>
      </c>
    </row>
    <row r="49" spans="1:12" ht="15">
      <c r="A49" s="9">
        <v>46</v>
      </c>
      <c r="B49" s="7" t="s">
        <v>114</v>
      </c>
      <c r="C49" s="8">
        <v>39</v>
      </c>
      <c r="D49" s="9">
        <v>175</v>
      </c>
      <c r="E49" s="9">
        <v>159</v>
      </c>
      <c r="F49" s="9">
        <v>146</v>
      </c>
      <c r="G49" s="9">
        <v>186</v>
      </c>
      <c r="H49" s="9">
        <v>190</v>
      </c>
      <c r="I49" s="9">
        <v>195</v>
      </c>
      <c r="J49" s="10">
        <f>SUM(D49:I49)</f>
        <v>1051</v>
      </c>
      <c r="K49" s="11">
        <f>AVERAGE(D49:I49)</f>
        <v>175.16666666666666</v>
      </c>
      <c r="L49" s="54">
        <f>MAX(D49:I49)</f>
        <v>195</v>
      </c>
    </row>
    <row r="50" spans="1:12" ht="15">
      <c r="A50" s="9">
        <v>47</v>
      </c>
      <c r="B50" s="7" t="s">
        <v>75</v>
      </c>
      <c r="C50" s="8">
        <v>7</v>
      </c>
      <c r="D50" s="9">
        <v>161</v>
      </c>
      <c r="E50" s="9">
        <v>114</v>
      </c>
      <c r="F50" s="9">
        <v>190</v>
      </c>
      <c r="G50" s="9">
        <v>163</v>
      </c>
      <c r="H50" s="9">
        <v>194</v>
      </c>
      <c r="I50" s="9">
        <v>225</v>
      </c>
      <c r="J50" s="10">
        <f>SUM(D50:I50)</f>
        <v>1047</v>
      </c>
      <c r="K50" s="11">
        <f>AVERAGE(D50:I50)</f>
        <v>174.5</v>
      </c>
      <c r="L50" s="54">
        <f>MAX(D50:I50)</f>
        <v>225</v>
      </c>
    </row>
    <row r="51" spans="1:12" ht="15">
      <c r="A51" s="9">
        <v>48</v>
      </c>
      <c r="B51" s="7" t="s">
        <v>111</v>
      </c>
      <c r="C51" s="8">
        <v>36</v>
      </c>
      <c r="D51" s="9">
        <v>149</v>
      </c>
      <c r="E51" s="9">
        <v>188</v>
      </c>
      <c r="F51" s="9">
        <v>153</v>
      </c>
      <c r="G51" s="9">
        <v>209</v>
      </c>
      <c r="H51" s="9">
        <v>180</v>
      </c>
      <c r="I51" s="9">
        <v>167</v>
      </c>
      <c r="J51" s="10">
        <f>SUM(D51:I51)</f>
        <v>1046</v>
      </c>
      <c r="K51" s="11">
        <f>AVERAGE(D51:I51)</f>
        <v>174.33333333333334</v>
      </c>
      <c r="L51" s="54">
        <f>MAX(D51:I51)</f>
        <v>209</v>
      </c>
    </row>
    <row r="52" spans="1:12" ht="15">
      <c r="A52" s="9">
        <v>49</v>
      </c>
      <c r="B52" s="7" t="s">
        <v>74</v>
      </c>
      <c r="C52" s="8">
        <v>6</v>
      </c>
      <c r="D52" s="9">
        <v>197</v>
      </c>
      <c r="E52" s="9">
        <v>179</v>
      </c>
      <c r="F52" s="9">
        <v>196</v>
      </c>
      <c r="G52" s="9">
        <v>211</v>
      </c>
      <c r="H52" s="9">
        <v>149</v>
      </c>
      <c r="I52" s="9">
        <v>110</v>
      </c>
      <c r="J52" s="10">
        <f>SUM(D52:I52)</f>
        <v>1042</v>
      </c>
      <c r="K52" s="11">
        <f>AVERAGE(D52:I52)</f>
        <v>173.66666666666666</v>
      </c>
      <c r="L52" s="54">
        <f>MAX(D52:I52)</f>
        <v>211</v>
      </c>
    </row>
    <row r="53" spans="1:12" ht="15">
      <c r="A53" s="9">
        <v>50</v>
      </c>
      <c r="B53" s="7" t="s">
        <v>101</v>
      </c>
      <c r="C53" s="8">
        <v>28</v>
      </c>
      <c r="D53" s="9">
        <v>162</v>
      </c>
      <c r="E53" s="9">
        <v>147</v>
      </c>
      <c r="F53" s="9">
        <v>223</v>
      </c>
      <c r="G53" s="9">
        <v>181</v>
      </c>
      <c r="H53" s="9">
        <v>181</v>
      </c>
      <c r="I53" s="9">
        <v>137</v>
      </c>
      <c r="J53" s="10">
        <f>SUM(D53:I53)</f>
        <v>1031</v>
      </c>
      <c r="K53" s="11">
        <f>AVERAGE(D53:I53)</f>
        <v>171.83333333333334</v>
      </c>
      <c r="L53" s="54">
        <f>MAX(D53:I53)</f>
        <v>223</v>
      </c>
    </row>
    <row r="54" spans="1:12" ht="15">
      <c r="A54" s="9">
        <v>51</v>
      </c>
      <c r="B54" s="7" t="s">
        <v>168</v>
      </c>
      <c r="C54" s="8">
        <v>22</v>
      </c>
      <c r="D54" s="9">
        <v>129</v>
      </c>
      <c r="E54" s="9">
        <v>206</v>
      </c>
      <c r="F54" s="9">
        <v>189</v>
      </c>
      <c r="G54" s="9">
        <v>146</v>
      </c>
      <c r="H54" s="9">
        <v>180</v>
      </c>
      <c r="I54" s="9">
        <v>180</v>
      </c>
      <c r="J54" s="10">
        <f>SUM(D54:I54)</f>
        <v>1030</v>
      </c>
      <c r="K54" s="11">
        <f>AVERAGE(D54:I54)</f>
        <v>171.66666666666666</v>
      </c>
      <c r="L54" s="54">
        <f>MAX(D54:I54)</f>
        <v>206</v>
      </c>
    </row>
    <row r="55" spans="1:12" ht="15">
      <c r="A55" s="9">
        <v>52</v>
      </c>
      <c r="B55" s="7" t="s">
        <v>121</v>
      </c>
      <c r="C55" s="8">
        <v>44</v>
      </c>
      <c r="D55" s="9">
        <v>201</v>
      </c>
      <c r="E55" s="9">
        <v>114</v>
      </c>
      <c r="F55" s="9">
        <v>181</v>
      </c>
      <c r="G55" s="9">
        <v>131</v>
      </c>
      <c r="H55" s="9">
        <v>209</v>
      </c>
      <c r="I55" s="9">
        <v>188</v>
      </c>
      <c r="J55" s="10">
        <f>SUM(D55:I55)</f>
        <v>1024</v>
      </c>
      <c r="K55" s="11">
        <f>AVERAGE(D55:I55)</f>
        <v>170.66666666666666</v>
      </c>
      <c r="L55" s="54">
        <f>MAX(D55:I55)</f>
        <v>209</v>
      </c>
    </row>
    <row r="56" spans="1:12" ht="15">
      <c r="A56" s="9">
        <v>53</v>
      </c>
      <c r="B56" s="7" t="s">
        <v>109</v>
      </c>
      <c r="C56" s="8">
        <v>34</v>
      </c>
      <c r="D56" s="9">
        <v>199</v>
      </c>
      <c r="E56" s="9">
        <v>144</v>
      </c>
      <c r="F56" s="9">
        <v>174</v>
      </c>
      <c r="G56" s="9">
        <v>200</v>
      </c>
      <c r="H56" s="9">
        <v>126</v>
      </c>
      <c r="I56" s="9">
        <v>179</v>
      </c>
      <c r="J56" s="10">
        <f>SUM(D56:I56)</f>
        <v>1022</v>
      </c>
      <c r="K56" s="11">
        <f>AVERAGE(D56:I56)</f>
        <v>170.33333333333334</v>
      </c>
      <c r="L56" s="54">
        <f>MAX(D56:I56)</f>
        <v>200</v>
      </c>
    </row>
    <row r="57" spans="1:12" ht="15">
      <c r="A57" s="9">
        <v>54</v>
      </c>
      <c r="B57" s="7" t="s">
        <v>198</v>
      </c>
      <c r="C57" s="8">
        <v>24</v>
      </c>
      <c r="D57" s="9">
        <v>143</v>
      </c>
      <c r="E57" s="9">
        <v>162</v>
      </c>
      <c r="F57" s="9">
        <v>163</v>
      </c>
      <c r="G57" s="9">
        <v>171</v>
      </c>
      <c r="H57" s="9">
        <v>179</v>
      </c>
      <c r="I57" s="9">
        <v>193</v>
      </c>
      <c r="J57" s="10">
        <f>SUM(D57:I57)</f>
        <v>1011</v>
      </c>
      <c r="K57" s="11">
        <f>AVERAGE(D57:I57)</f>
        <v>168.5</v>
      </c>
      <c r="L57" s="54">
        <f>MAX(D57:I57)</f>
        <v>193</v>
      </c>
    </row>
    <row r="58" spans="1:12" ht="15">
      <c r="A58" s="9">
        <v>55</v>
      </c>
      <c r="B58" s="7" t="s">
        <v>210</v>
      </c>
      <c r="C58" s="8">
        <v>21</v>
      </c>
      <c r="D58" s="9">
        <v>135</v>
      </c>
      <c r="E58" s="9">
        <v>216</v>
      </c>
      <c r="F58" s="9">
        <v>224</v>
      </c>
      <c r="G58" s="9">
        <v>149</v>
      </c>
      <c r="H58" s="9">
        <v>140</v>
      </c>
      <c r="I58" s="9">
        <v>146</v>
      </c>
      <c r="J58" s="10">
        <f>SUM(D58:I58)</f>
        <v>1010</v>
      </c>
      <c r="K58" s="11">
        <f>AVERAGE(D58:I58)</f>
        <v>168.33333333333334</v>
      </c>
      <c r="L58" s="54">
        <f>MAX(D58:I58)</f>
        <v>224</v>
      </c>
    </row>
    <row r="59" spans="1:12" ht="15">
      <c r="A59" s="9">
        <v>56</v>
      </c>
      <c r="B59" s="7" t="s">
        <v>176</v>
      </c>
      <c r="C59" s="8">
        <v>28</v>
      </c>
      <c r="D59" s="9">
        <v>188</v>
      </c>
      <c r="E59" s="9">
        <v>194</v>
      </c>
      <c r="F59" s="9">
        <v>162</v>
      </c>
      <c r="G59" s="9">
        <v>111</v>
      </c>
      <c r="H59" s="9">
        <v>160</v>
      </c>
      <c r="I59" s="9">
        <v>173</v>
      </c>
      <c r="J59" s="10">
        <f>SUM(D59:I59)</f>
        <v>988</v>
      </c>
      <c r="K59" s="11">
        <f>AVERAGE(D59:I59)</f>
        <v>164.66666666666666</v>
      </c>
      <c r="L59" s="54">
        <f>MAX(D59:I59)</f>
        <v>194</v>
      </c>
    </row>
    <row r="60" spans="1:12" ht="15">
      <c r="A60" s="9">
        <v>57</v>
      </c>
      <c r="B60" s="7" t="s">
        <v>67</v>
      </c>
      <c r="C60" s="8">
        <v>2</v>
      </c>
      <c r="D60" s="9">
        <v>174</v>
      </c>
      <c r="E60" s="9">
        <v>149</v>
      </c>
      <c r="F60" s="9">
        <v>180</v>
      </c>
      <c r="G60" s="9">
        <v>172</v>
      </c>
      <c r="H60" s="9">
        <v>198</v>
      </c>
      <c r="I60" s="9">
        <v>114</v>
      </c>
      <c r="J60" s="10">
        <f>SUM(D60:I60)</f>
        <v>987</v>
      </c>
      <c r="K60" s="11">
        <f>AVERAGE(D60:I60)</f>
        <v>164.5</v>
      </c>
      <c r="L60" s="54">
        <f>MAX(D60:I60)</f>
        <v>198</v>
      </c>
    </row>
    <row r="61" spans="1:12" ht="15">
      <c r="A61" s="9">
        <v>58</v>
      </c>
      <c r="B61" s="7" t="s">
        <v>86</v>
      </c>
      <c r="C61" s="8">
        <v>15</v>
      </c>
      <c r="D61" s="9">
        <v>148</v>
      </c>
      <c r="E61" s="9">
        <v>165</v>
      </c>
      <c r="F61" s="9">
        <v>159</v>
      </c>
      <c r="G61" s="9">
        <v>157</v>
      </c>
      <c r="H61" s="9">
        <v>185</v>
      </c>
      <c r="I61" s="9">
        <v>173</v>
      </c>
      <c r="J61" s="10">
        <f>SUM(D61:I61)</f>
        <v>987</v>
      </c>
      <c r="K61" s="11">
        <f>AVERAGE(D61:I61)</f>
        <v>164.5</v>
      </c>
      <c r="L61" s="54">
        <f>MAX(D61:I61)</f>
        <v>185</v>
      </c>
    </row>
    <row r="62" spans="1:12" ht="15">
      <c r="A62" s="9">
        <v>59</v>
      </c>
      <c r="B62" s="7" t="s">
        <v>197</v>
      </c>
      <c r="C62" s="8">
        <v>7</v>
      </c>
      <c r="D62" s="9">
        <v>159</v>
      </c>
      <c r="E62" s="9">
        <v>110</v>
      </c>
      <c r="F62" s="9">
        <v>200</v>
      </c>
      <c r="G62" s="9">
        <v>130</v>
      </c>
      <c r="H62" s="9">
        <v>219</v>
      </c>
      <c r="I62" s="9">
        <v>168</v>
      </c>
      <c r="J62" s="10">
        <f>SUM(D62:I62)</f>
        <v>986</v>
      </c>
      <c r="K62" s="11">
        <f>AVERAGE(D62:I62)</f>
        <v>164.33333333333334</v>
      </c>
      <c r="L62" s="54">
        <f>MAX(D62:I62)</f>
        <v>219</v>
      </c>
    </row>
    <row r="63" spans="1:12" ht="15">
      <c r="A63" s="9">
        <v>60</v>
      </c>
      <c r="B63" s="7" t="s">
        <v>122</v>
      </c>
      <c r="C63" s="8">
        <v>44</v>
      </c>
      <c r="D63" s="9">
        <v>184</v>
      </c>
      <c r="E63" s="9">
        <v>171</v>
      </c>
      <c r="F63" s="9">
        <v>154</v>
      </c>
      <c r="G63" s="9">
        <v>149</v>
      </c>
      <c r="H63" s="9">
        <v>136</v>
      </c>
      <c r="I63" s="9">
        <v>181</v>
      </c>
      <c r="J63" s="10">
        <f>SUM(D63:I63)</f>
        <v>975</v>
      </c>
      <c r="K63" s="11">
        <f>AVERAGE(D63:I63)</f>
        <v>162.5</v>
      </c>
      <c r="L63" s="54">
        <f>MAX(D63:I63)</f>
        <v>184</v>
      </c>
    </row>
    <row r="64" spans="1:12" ht="15">
      <c r="A64" s="9">
        <v>61</v>
      </c>
      <c r="B64" s="7" t="s">
        <v>104</v>
      </c>
      <c r="C64" s="8">
        <v>31</v>
      </c>
      <c r="D64" s="9">
        <v>164</v>
      </c>
      <c r="E64" s="9">
        <v>206</v>
      </c>
      <c r="F64" s="9">
        <v>193</v>
      </c>
      <c r="G64" s="9">
        <v>160</v>
      </c>
      <c r="H64" s="9">
        <v>109</v>
      </c>
      <c r="I64" s="9">
        <v>141</v>
      </c>
      <c r="J64" s="10">
        <f>SUM(D64:I64)</f>
        <v>973</v>
      </c>
      <c r="K64" s="11">
        <f>AVERAGE(D64:I64)</f>
        <v>162.16666666666666</v>
      </c>
      <c r="L64" s="54">
        <f>MAX(D64:I64)</f>
        <v>206</v>
      </c>
    </row>
    <row r="65" spans="1:12" ht="15">
      <c r="A65" s="9">
        <v>62</v>
      </c>
      <c r="B65" s="7" t="s">
        <v>85</v>
      </c>
      <c r="C65" s="8">
        <v>15</v>
      </c>
      <c r="D65" s="9">
        <v>149</v>
      </c>
      <c r="E65" s="9">
        <v>117</v>
      </c>
      <c r="F65" s="9">
        <v>149</v>
      </c>
      <c r="G65" s="9">
        <v>210</v>
      </c>
      <c r="H65" s="9">
        <v>166</v>
      </c>
      <c r="I65" s="9">
        <v>173</v>
      </c>
      <c r="J65" s="10">
        <f>SUM(D65:I65)</f>
        <v>964</v>
      </c>
      <c r="K65" s="11">
        <f>AVERAGE(D65:I65)</f>
        <v>160.66666666666666</v>
      </c>
      <c r="L65" s="54">
        <f>MAX(D65:I65)</f>
        <v>210</v>
      </c>
    </row>
    <row r="66" spans="1:12" ht="15">
      <c r="A66" s="9">
        <v>63</v>
      </c>
      <c r="B66" s="7" t="s">
        <v>211</v>
      </c>
      <c r="C66" s="8">
        <v>25</v>
      </c>
      <c r="D66" s="9">
        <v>156</v>
      </c>
      <c r="E66" s="9">
        <v>123</v>
      </c>
      <c r="F66" s="9">
        <v>139</v>
      </c>
      <c r="G66" s="9">
        <v>222</v>
      </c>
      <c r="H66" s="9">
        <v>142</v>
      </c>
      <c r="I66" s="9">
        <v>171</v>
      </c>
      <c r="J66" s="10">
        <f>SUM(D66:I66)</f>
        <v>953</v>
      </c>
      <c r="K66" s="11">
        <f>AVERAGE(D66:I66)</f>
        <v>158.83333333333334</v>
      </c>
      <c r="L66" s="54">
        <f>MAX(D66:I66)</f>
        <v>222</v>
      </c>
    </row>
    <row r="67" spans="1:12" ht="15">
      <c r="A67" s="9">
        <v>64</v>
      </c>
      <c r="B67" s="7" t="s">
        <v>118</v>
      </c>
      <c r="C67" s="8">
        <v>41</v>
      </c>
      <c r="D67" s="9">
        <v>136</v>
      </c>
      <c r="E67" s="9">
        <v>166</v>
      </c>
      <c r="F67" s="9">
        <v>168</v>
      </c>
      <c r="G67" s="9">
        <v>149</v>
      </c>
      <c r="H67" s="9">
        <v>173</v>
      </c>
      <c r="I67" s="9">
        <v>158</v>
      </c>
      <c r="J67" s="10">
        <f>SUM(D67:I67)</f>
        <v>950</v>
      </c>
      <c r="K67" s="11">
        <f>AVERAGE(D67:I67)</f>
        <v>158.33333333333334</v>
      </c>
      <c r="L67" s="54">
        <f>MAX(D67:I67)</f>
        <v>173</v>
      </c>
    </row>
    <row r="68" spans="1:12" ht="15">
      <c r="A68" s="9">
        <v>65</v>
      </c>
      <c r="B68" s="7" t="s">
        <v>78</v>
      </c>
      <c r="C68" s="8">
        <v>9</v>
      </c>
      <c r="D68" s="9">
        <v>148</v>
      </c>
      <c r="E68" s="9">
        <v>155</v>
      </c>
      <c r="F68" s="9">
        <v>156</v>
      </c>
      <c r="G68" s="9">
        <v>166</v>
      </c>
      <c r="H68" s="9">
        <v>166</v>
      </c>
      <c r="I68" s="9">
        <v>148</v>
      </c>
      <c r="J68" s="10">
        <f>SUM(D68:I68)</f>
        <v>939</v>
      </c>
      <c r="K68" s="11">
        <f>AVERAGE(D68:I68)</f>
        <v>156.5</v>
      </c>
      <c r="L68" s="54">
        <f>MAX(D68:I68)</f>
        <v>166</v>
      </c>
    </row>
    <row r="69" spans="1:12" ht="15">
      <c r="A69" s="9">
        <v>66</v>
      </c>
      <c r="B69" s="7" t="s">
        <v>209</v>
      </c>
      <c r="C69" s="8">
        <v>19</v>
      </c>
      <c r="D69" s="9">
        <v>140</v>
      </c>
      <c r="E69" s="9">
        <v>153</v>
      </c>
      <c r="F69" s="9">
        <v>179</v>
      </c>
      <c r="G69" s="9">
        <v>163</v>
      </c>
      <c r="H69" s="9">
        <v>140</v>
      </c>
      <c r="I69" s="9">
        <v>160</v>
      </c>
      <c r="J69" s="10">
        <f>SUM(D69:I69)</f>
        <v>935</v>
      </c>
      <c r="K69" s="11">
        <f>AVERAGE(D69:I69)</f>
        <v>155.83333333333334</v>
      </c>
      <c r="L69" s="54">
        <f>MAX(D69:I69)</f>
        <v>179</v>
      </c>
    </row>
    <row r="70" spans="1:12" ht="15">
      <c r="A70" s="9">
        <v>67</v>
      </c>
      <c r="B70" s="7" t="s">
        <v>212</v>
      </c>
      <c r="C70" s="8">
        <v>25</v>
      </c>
      <c r="D70" s="9">
        <v>198</v>
      </c>
      <c r="E70" s="9">
        <v>155</v>
      </c>
      <c r="F70" s="9">
        <v>160</v>
      </c>
      <c r="G70" s="9">
        <v>124</v>
      </c>
      <c r="H70" s="9">
        <v>134</v>
      </c>
      <c r="I70" s="9">
        <v>161</v>
      </c>
      <c r="J70" s="10">
        <f>SUM(D70:I70)</f>
        <v>932</v>
      </c>
      <c r="K70" s="11">
        <f>AVERAGE(D70:I70)</f>
        <v>155.33333333333334</v>
      </c>
      <c r="L70" s="54">
        <f>MAX(D70:I70)</f>
        <v>198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26">
      <selection activeCell="J45" sqref="J45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64" t="s">
        <v>12</v>
      </c>
      <c r="B1" s="59"/>
      <c r="D1" s="65"/>
      <c r="E1" s="59"/>
      <c r="F1" s="59"/>
      <c r="G1" s="59"/>
      <c r="H1" s="59"/>
      <c r="I1" s="59"/>
      <c r="J1" s="66"/>
      <c r="K1" s="66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6">
        <v>1</v>
      </c>
      <c r="B4" s="7" t="s">
        <v>134</v>
      </c>
      <c r="C4" s="12">
        <v>29</v>
      </c>
      <c r="D4" s="9">
        <v>199</v>
      </c>
      <c r="E4" s="9">
        <v>266</v>
      </c>
      <c r="F4" s="9">
        <v>181</v>
      </c>
      <c r="G4" s="9">
        <v>235</v>
      </c>
      <c r="H4" s="9">
        <v>214</v>
      </c>
      <c r="I4" s="9">
        <v>158</v>
      </c>
      <c r="J4" s="10">
        <f>SUM(D4:I4)</f>
        <v>1253</v>
      </c>
      <c r="K4" s="11">
        <f aca="true" t="shared" si="0" ref="K4:K11">AVERAGE(D4:I4)</f>
        <v>208.83333333333334</v>
      </c>
      <c r="L4" s="9">
        <f aca="true" t="shared" si="1" ref="L4:L32">MAX(D4:I4)</f>
        <v>266</v>
      </c>
      <c r="M4" s="52"/>
    </row>
    <row r="5" spans="1:12" ht="15">
      <c r="A5" s="6">
        <v>2</v>
      </c>
      <c r="B5" s="7" t="s">
        <v>214</v>
      </c>
      <c r="C5" s="12">
        <v>39</v>
      </c>
      <c r="D5" s="9">
        <v>185</v>
      </c>
      <c r="E5" s="9">
        <v>214</v>
      </c>
      <c r="F5" s="9">
        <v>181</v>
      </c>
      <c r="G5" s="9">
        <v>196</v>
      </c>
      <c r="H5" s="9">
        <v>148</v>
      </c>
      <c r="I5" s="9">
        <v>255</v>
      </c>
      <c r="J5" s="10">
        <f>SUM(D5:I5)</f>
        <v>1179</v>
      </c>
      <c r="K5" s="11">
        <f t="shared" si="0"/>
        <v>196.5</v>
      </c>
      <c r="L5" s="9">
        <f t="shared" si="1"/>
        <v>255</v>
      </c>
    </row>
    <row r="6" spans="1:12" ht="15">
      <c r="A6" s="6">
        <v>3</v>
      </c>
      <c r="B6" s="7" t="s">
        <v>133</v>
      </c>
      <c r="C6" s="12">
        <v>25</v>
      </c>
      <c r="D6" s="9">
        <v>192</v>
      </c>
      <c r="E6" s="9">
        <v>187</v>
      </c>
      <c r="F6" s="9">
        <v>170</v>
      </c>
      <c r="G6" s="9">
        <v>233</v>
      </c>
      <c r="H6" s="9">
        <v>178</v>
      </c>
      <c r="I6" s="9">
        <v>214</v>
      </c>
      <c r="J6" s="10">
        <f>SUM(D6:I6)</f>
        <v>1174</v>
      </c>
      <c r="K6" s="11">
        <f t="shared" si="0"/>
        <v>195.66666666666666</v>
      </c>
      <c r="L6" s="9">
        <f t="shared" si="1"/>
        <v>233</v>
      </c>
    </row>
    <row r="7" spans="1:12" ht="15">
      <c r="A7" s="6">
        <v>4</v>
      </c>
      <c r="B7" s="7" t="s">
        <v>205</v>
      </c>
      <c r="C7" s="12">
        <v>7</v>
      </c>
      <c r="D7" s="9">
        <v>232</v>
      </c>
      <c r="E7" s="9">
        <v>182</v>
      </c>
      <c r="F7" s="9">
        <v>195</v>
      </c>
      <c r="G7" s="9">
        <v>193</v>
      </c>
      <c r="H7" s="9">
        <v>178</v>
      </c>
      <c r="I7" s="9">
        <v>181</v>
      </c>
      <c r="J7" s="10">
        <f>SUM(D7:I7)</f>
        <v>1161</v>
      </c>
      <c r="K7" s="11">
        <f t="shared" si="0"/>
        <v>193.5</v>
      </c>
      <c r="L7" s="9">
        <f t="shared" si="1"/>
        <v>232</v>
      </c>
    </row>
    <row r="8" spans="1:12" ht="15">
      <c r="A8" s="6">
        <v>5</v>
      </c>
      <c r="B8" s="7" t="s">
        <v>202</v>
      </c>
      <c r="C8" s="12">
        <v>2</v>
      </c>
      <c r="D8" s="9">
        <v>180</v>
      </c>
      <c r="E8" s="9">
        <v>200</v>
      </c>
      <c r="F8" s="9">
        <v>166</v>
      </c>
      <c r="G8" s="9">
        <v>210</v>
      </c>
      <c r="H8" s="9">
        <v>257</v>
      </c>
      <c r="I8" s="9">
        <v>141</v>
      </c>
      <c r="J8" s="10">
        <f>SUM(D8:I8)</f>
        <v>1154</v>
      </c>
      <c r="K8" s="11">
        <f t="shared" si="0"/>
        <v>192.33333333333334</v>
      </c>
      <c r="L8" s="9">
        <f t="shared" si="1"/>
        <v>257</v>
      </c>
    </row>
    <row r="9" spans="1:12" ht="15">
      <c r="A9" s="6">
        <v>6</v>
      </c>
      <c r="B9" s="7" t="s">
        <v>206</v>
      </c>
      <c r="C9" s="12">
        <v>9</v>
      </c>
      <c r="D9" s="9">
        <v>189</v>
      </c>
      <c r="E9" s="9">
        <v>186</v>
      </c>
      <c r="F9" s="9">
        <v>190</v>
      </c>
      <c r="G9" s="9">
        <v>205</v>
      </c>
      <c r="H9" s="9">
        <v>164</v>
      </c>
      <c r="I9" s="9">
        <v>201</v>
      </c>
      <c r="J9" s="10">
        <f>SUM(D9:I9)</f>
        <v>1135</v>
      </c>
      <c r="K9" s="11">
        <f t="shared" si="0"/>
        <v>189.16666666666666</v>
      </c>
      <c r="L9" s="9">
        <f t="shared" si="1"/>
        <v>205</v>
      </c>
    </row>
    <row r="10" spans="1:12" ht="15">
      <c r="A10" s="6">
        <v>7</v>
      </c>
      <c r="B10" s="7" t="s">
        <v>142</v>
      </c>
      <c r="C10" s="12">
        <v>42</v>
      </c>
      <c r="D10" s="9">
        <v>192</v>
      </c>
      <c r="E10" s="9">
        <v>130</v>
      </c>
      <c r="F10" s="9">
        <v>192</v>
      </c>
      <c r="G10" s="9">
        <v>178</v>
      </c>
      <c r="H10" s="9">
        <v>173</v>
      </c>
      <c r="I10" s="9">
        <v>243</v>
      </c>
      <c r="J10" s="10">
        <f>SUM(D10:I10)</f>
        <v>1108</v>
      </c>
      <c r="K10" s="11">
        <f t="shared" si="0"/>
        <v>184.66666666666666</v>
      </c>
      <c r="L10" s="9">
        <f t="shared" si="1"/>
        <v>243</v>
      </c>
    </row>
    <row r="11" spans="1:12" ht="15">
      <c r="A11" s="6">
        <v>8</v>
      </c>
      <c r="B11" s="7" t="s">
        <v>132</v>
      </c>
      <c r="C11" s="12">
        <v>23</v>
      </c>
      <c r="D11" s="9">
        <v>264</v>
      </c>
      <c r="E11" s="9">
        <v>164</v>
      </c>
      <c r="F11" s="9">
        <v>194</v>
      </c>
      <c r="G11" s="9">
        <v>156</v>
      </c>
      <c r="H11" s="9">
        <v>151</v>
      </c>
      <c r="I11" s="9">
        <v>166</v>
      </c>
      <c r="J11" s="10">
        <f>SUM(D11:I11)</f>
        <v>1095</v>
      </c>
      <c r="K11" s="11">
        <f t="shared" si="0"/>
        <v>182.5</v>
      </c>
      <c r="L11" s="9">
        <f t="shared" si="1"/>
        <v>264</v>
      </c>
    </row>
    <row r="12" spans="1:13" ht="15">
      <c r="A12" s="6">
        <v>9</v>
      </c>
      <c r="B12" s="7" t="s">
        <v>141</v>
      </c>
      <c r="C12" s="12">
        <v>40</v>
      </c>
      <c r="D12" s="9">
        <v>169</v>
      </c>
      <c r="E12" s="9">
        <v>217</v>
      </c>
      <c r="F12" s="9">
        <v>163</v>
      </c>
      <c r="G12" s="9">
        <v>211</v>
      </c>
      <c r="H12" s="9">
        <v>165</v>
      </c>
      <c r="I12" s="9">
        <v>160</v>
      </c>
      <c r="J12" s="10">
        <f>SUM(D12:I12)</f>
        <v>1085</v>
      </c>
      <c r="K12" s="11">
        <f aca="true" t="shared" si="2" ref="K12:K32">AVERAGE(D12:I12)</f>
        <v>180.83333333333334</v>
      </c>
      <c r="L12" s="9">
        <f t="shared" si="1"/>
        <v>217</v>
      </c>
      <c r="M12" s="52"/>
    </row>
    <row r="13" spans="1:12" ht="15">
      <c r="A13" s="6">
        <v>10</v>
      </c>
      <c r="B13" s="7" t="s">
        <v>207</v>
      </c>
      <c r="C13" s="12">
        <v>11</v>
      </c>
      <c r="D13" s="9">
        <v>185</v>
      </c>
      <c r="E13" s="9">
        <v>161</v>
      </c>
      <c r="F13" s="9">
        <v>175</v>
      </c>
      <c r="G13" s="9">
        <v>166</v>
      </c>
      <c r="H13" s="9">
        <v>204</v>
      </c>
      <c r="I13" s="9">
        <v>171</v>
      </c>
      <c r="J13" s="10">
        <f>SUM(D13:I13)</f>
        <v>1062</v>
      </c>
      <c r="K13" s="11">
        <f t="shared" si="2"/>
        <v>177</v>
      </c>
      <c r="L13" s="9">
        <f t="shared" si="1"/>
        <v>204</v>
      </c>
    </row>
    <row r="14" spans="1:12" ht="15">
      <c r="A14" s="6">
        <v>11</v>
      </c>
      <c r="B14" s="7" t="s">
        <v>177</v>
      </c>
      <c r="C14" s="12">
        <v>28</v>
      </c>
      <c r="D14" s="9">
        <v>176</v>
      </c>
      <c r="E14" s="9">
        <v>174</v>
      </c>
      <c r="F14" s="9">
        <v>153</v>
      </c>
      <c r="G14" s="9">
        <v>209</v>
      </c>
      <c r="H14" s="9">
        <v>166</v>
      </c>
      <c r="I14" s="9">
        <v>178</v>
      </c>
      <c r="J14" s="10">
        <f>SUM(D14:I14)</f>
        <v>1056</v>
      </c>
      <c r="K14" s="11">
        <f t="shared" si="2"/>
        <v>176</v>
      </c>
      <c r="L14" s="9">
        <f t="shared" si="1"/>
        <v>209</v>
      </c>
    </row>
    <row r="15" spans="1:12" ht="15">
      <c r="A15" s="6">
        <v>12</v>
      </c>
      <c r="B15" s="7" t="s">
        <v>129</v>
      </c>
      <c r="C15" s="12">
        <v>19</v>
      </c>
      <c r="D15" s="9">
        <v>188</v>
      </c>
      <c r="E15" s="9">
        <v>169</v>
      </c>
      <c r="F15" s="9">
        <v>200</v>
      </c>
      <c r="G15" s="9">
        <v>164</v>
      </c>
      <c r="H15" s="9">
        <v>166</v>
      </c>
      <c r="I15" s="9">
        <v>164</v>
      </c>
      <c r="J15" s="10">
        <f>SUM(D15:I15)</f>
        <v>1051</v>
      </c>
      <c r="K15" s="11">
        <f t="shared" si="2"/>
        <v>175.16666666666666</v>
      </c>
      <c r="L15" s="9">
        <f t="shared" si="1"/>
        <v>200</v>
      </c>
    </row>
    <row r="16" spans="1:12" ht="15">
      <c r="A16" s="6">
        <v>13</v>
      </c>
      <c r="B16" s="7" t="s">
        <v>138</v>
      </c>
      <c r="C16" s="12">
        <v>33</v>
      </c>
      <c r="D16" s="9">
        <v>186</v>
      </c>
      <c r="E16" s="9">
        <v>153</v>
      </c>
      <c r="F16" s="9">
        <v>204</v>
      </c>
      <c r="G16" s="9">
        <v>165</v>
      </c>
      <c r="H16" s="9">
        <v>165</v>
      </c>
      <c r="I16" s="9">
        <v>178</v>
      </c>
      <c r="J16" s="10">
        <f>SUM(D16:I16)</f>
        <v>1051</v>
      </c>
      <c r="K16" s="11">
        <f t="shared" si="2"/>
        <v>175.16666666666666</v>
      </c>
      <c r="L16" s="9">
        <f t="shared" si="1"/>
        <v>204</v>
      </c>
    </row>
    <row r="17" spans="1:12" ht="15">
      <c r="A17" s="6">
        <v>14</v>
      </c>
      <c r="B17" s="7" t="s">
        <v>203</v>
      </c>
      <c r="C17" s="12">
        <v>3</v>
      </c>
      <c r="D17" s="9">
        <v>161</v>
      </c>
      <c r="E17" s="9">
        <v>194</v>
      </c>
      <c r="F17" s="9">
        <v>160</v>
      </c>
      <c r="G17" s="9">
        <v>190</v>
      </c>
      <c r="H17" s="9">
        <v>144</v>
      </c>
      <c r="I17" s="9">
        <v>201</v>
      </c>
      <c r="J17" s="10">
        <f>SUM(D17:I17)</f>
        <v>1050</v>
      </c>
      <c r="K17" s="11">
        <f t="shared" si="2"/>
        <v>175</v>
      </c>
      <c r="L17" s="9">
        <f t="shared" si="1"/>
        <v>201</v>
      </c>
    </row>
    <row r="18" spans="1:12" ht="15">
      <c r="A18" s="6">
        <v>15</v>
      </c>
      <c r="B18" s="7" t="s">
        <v>201</v>
      </c>
      <c r="C18" s="12">
        <v>1</v>
      </c>
      <c r="D18" s="9">
        <v>169</v>
      </c>
      <c r="E18" s="9">
        <v>155</v>
      </c>
      <c r="F18" s="9">
        <v>163</v>
      </c>
      <c r="G18" s="9">
        <v>201</v>
      </c>
      <c r="H18" s="9">
        <v>174</v>
      </c>
      <c r="I18" s="9">
        <v>183</v>
      </c>
      <c r="J18" s="10">
        <f>SUM(D18:I18)</f>
        <v>1045</v>
      </c>
      <c r="K18" s="11">
        <f t="shared" si="2"/>
        <v>174.16666666666666</v>
      </c>
      <c r="L18" s="9">
        <f t="shared" si="1"/>
        <v>201</v>
      </c>
    </row>
    <row r="19" spans="1:12" ht="15">
      <c r="A19" s="6">
        <v>16</v>
      </c>
      <c r="B19" s="7" t="s">
        <v>204</v>
      </c>
      <c r="C19" s="12">
        <v>5</v>
      </c>
      <c r="D19" s="9">
        <v>185</v>
      </c>
      <c r="E19" s="9">
        <v>137</v>
      </c>
      <c r="F19" s="9">
        <v>214</v>
      </c>
      <c r="G19" s="9">
        <v>156</v>
      </c>
      <c r="H19" s="9">
        <v>174</v>
      </c>
      <c r="I19" s="9">
        <v>168</v>
      </c>
      <c r="J19" s="10">
        <f>SUM(D19:I19)</f>
        <v>1034</v>
      </c>
      <c r="K19" s="11">
        <f t="shared" si="2"/>
        <v>172.33333333333334</v>
      </c>
      <c r="L19" s="9">
        <f t="shared" si="1"/>
        <v>214</v>
      </c>
    </row>
    <row r="20" spans="1:12" ht="15">
      <c r="A20" s="6">
        <v>17</v>
      </c>
      <c r="B20" s="7" t="s">
        <v>124</v>
      </c>
      <c r="C20" s="12">
        <v>6</v>
      </c>
      <c r="D20" s="9">
        <v>181</v>
      </c>
      <c r="E20" s="9">
        <v>161</v>
      </c>
      <c r="F20" s="9">
        <v>159</v>
      </c>
      <c r="G20" s="9">
        <v>169</v>
      </c>
      <c r="H20" s="9">
        <v>182</v>
      </c>
      <c r="I20" s="9">
        <v>178</v>
      </c>
      <c r="J20" s="10">
        <f>SUM(D20:I20)</f>
        <v>1030</v>
      </c>
      <c r="K20" s="11">
        <f t="shared" si="2"/>
        <v>171.66666666666666</v>
      </c>
      <c r="L20" s="9">
        <f t="shared" si="1"/>
        <v>182</v>
      </c>
    </row>
    <row r="21" spans="1:12" ht="15">
      <c r="A21" s="6">
        <v>18</v>
      </c>
      <c r="B21" s="7" t="s">
        <v>128</v>
      </c>
      <c r="C21" s="12">
        <v>18</v>
      </c>
      <c r="D21" s="9">
        <v>164</v>
      </c>
      <c r="E21" s="9">
        <v>156</v>
      </c>
      <c r="F21" s="9">
        <v>189</v>
      </c>
      <c r="G21" s="9">
        <v>165</v>
      </c>
      <c r="H21" s="9">
        <v>175</v>
      </c>
      <c r="I21" s="9">
        <v>177</v>
      </c>
      <c r="J21" s="10">
        <f>SUM(D21:I21)</f>
        <v>1026</v>
      </c>
      <c r="K21" s="11">
        <f t="shared" si="2"/>
        <v>171</v>
      </c>
      <c r="L21" s="9">
        <f t="shared" si="1"/>
        <v>189</v>
      </c>
    </row>
    <row r="22" spans="1:12" ht="15">
      <c r="A22" s="6">
        <v>19</v>
      </c>
      <c r="B22" s="7" t="s">
        <v>135</v>
      </c>
      <c r="C22" s="12">
        <v>29</v>
      </c>
      <c r="D22" s="9">
        <v>168</v>
      </c>
      <c r="E22" s="9">
        <v>151</v>
      </c>
      <c r="F22" s="9">
        <v>224</v>
      </c>
      <c r="G22" s="9">
        <v>144</v>
      </c>
      <c r="H22" s="9">
        <v>178</v>
      </c>
      <c r="I22" s="9">
        <v>153</v>
      </c>
      <c r="J22" s="10">
        <f>SUM(D22:I22)</f>
        <v>1018</v>
      </c>
      <c r="K22" s="11">
        <f t="shared" si="2"/>
        <v>169.66666666666666</v>
      </c>
      <c r="L22" s="9">
        <f t="shared" si="1"/>
        <v>224</v>
      </c>
    </row>
    <row r="23" spans="1:12" ht="15">
      <c r="A23" s="6">
        <v>20</v>
      </c>
      <c r="B23" s="7" t="s">
        <v>140</v>
      </c>
      <c r="C23" s="12">
        <v>37</v>
      </c>
      <c r="D23" s="9">
        <v>181</v>
      </c>
      <c r="E23" s="9">
        <v>170</v>
      </c>
      <c r="F23" s="9">
        <v>185</v>
      </c>
      <c r="G23" s="9">
        <v>149</v>
      </c>
      <c r="H23" s="9">
        <v>145</v>
      </c>
      <c r="I23" s="9">
        <v>172</v>
      </c>
      <c r="J23" s="10">
        <f>SUM(D23:I23)</f>
        <v>1002</v>
      </c>
      <c r="K23" s="11">
        <f t="shared" si="2"/>
        <v>167</v>
      </c>
      <c r="L23" s="9">
        <f t="shared" si="1"/>
        <v>185</v>
      </c>
    </row>
    <row r="24" spans="1:12" ht="15">
      <c r="A24" s="6">
        <v>21</v>
      </c>
      <c r="B24" s="7" t="s">
        <v>136</v>
      </c>
      <c r="C24" s="12">
        <v>31</v>
      </c>
      <c r="D24" s="9">
        <v>146</v>
      </c>
      <c r="E24" s="9">
        <v>158</v>
      </c>
      <c r="F24" s="9">
        <v>172</v>
      </c>
      <c r="G24" s="9">
        <v>185</v>
      </c>
      <c r="H24" s="9">
        <v>148</v>
      </c>
      <c r="I24" s="9">
        <v>189</v>
      </c>
      <c r="J24" s="10">
        <f>SUM(D24:I24)</f>
        <v>998</v>
      </c>
      <c r="K24" s="11">
        <f t="shared" si="2"/>
        <v>166.33333333333334</v>
      </c>
      <c r="L24" s="9">
        <f t="shared" si="1"/>
        <v>189</v>
      </c>
    </row>
    <row r="25" spans="1:12" ht="15">
      <c r="A25" s="6">
        <v>22</v>
      </c>
      <c r="B25" s="7" t="s">
        <v>131</v>
      </c>
      <c r="C25" s="12">
        <v>22</v>
      </c>
      <c r="D25" s="9">
        <v>160</v>
      </c>
      <c r="E25" s="9">
        <v>157</v>
      </c>
      <c r="F25" s="9">
        <v>165</v>
      </c>
      <c r="G25" s="9">
        <v>166</v>
      </c>
      <c r="H25" s="9">
        <v>160</v>
      </c>
      <c r="I25" s="9">
        <v>188</v>
      </c>
      <c r="J25" s="10">
        <f>SUM(D25:I25)</f>
        <v>996</v>
      </c>
      <c r="K25" s="11">
        <f t="shared" si="2"/>
        <v>166</v>
      </c>
      <c r="L25" s="9">
        <f t="shared" si="1"/>
        <v>188</v>
      </c>
    </row>
    <row r="26" spans="1:12" ht="15">
      <c r="A26" s="6">
        <v>23</v>
      </c>
      <c r="B26" s="7" t="s">
        <v>173</v>
      </c>
      <c r="C26" s="12">
        <v>26</v>
      </c>
      <c r="D26" s="9">
        <v>201</v>
      </c>
      <c r="E26" s="9">
        <v>160</v>
      </c>
      <c r="F26" s="9">
        <v>200</v>
      </c>
      <c r="G26" s="9">
        <v>150</v>
      </c>
      <c r="H26" s="9">
        <v>134</v>
      </c>
      <c r="I26" s="9">
        <v>147</v>
      </c>
      <c r="J26" s="10">
        <f>SUM(D26:I26)</f>
        <v>992</v>
      </c>
      <c r="K26" s="11">
        <f t="shared" si="2"/>
        <v>165.33333333333334</v>
      </c>
      <c r="L26" s="9">
        <f t="shared" si="1"/>
        <v>201</v>
      </c>
    </row>
    <row r="27" spans="1:12" ht="15">
      <c r="A27" s="6">
        <v>24</v>
      </c>
      <c r="B27" s="7" t="s">
        <v>139</v>
      </c>
      <c r="C27" s="12">
        <v>36</v>
      </c>
      <c r="D27" s="9">
        <v>160</v>
      </c>
      <c r="E27" s="9">
        <v>183</v>
      </c>
      <c r="F27" s="9">
        <v>158</v>
      </c>
      <c r="G27" s="9">
        <v>125</v>
      </c>
      <c r="H27" s="9">
        <v>167</v>
      </c>
      <c r="I27" s="9">
        <v>190</v>
      </c>
      <c r="J27" s="10">
        <f>SUM(D27:I27)</f>
        <v>983</v>
      </c>
      <c r="K27" s="11">
        <f t="shared" si="2"/>
        <v>163.83333333333334</v>
      </c>
      <c r="L27" s="9">
        <f t="shared" si="1"/>
        <v>190</v>
      </c>
    </row>
    <row r="28" spans="1:12" ht="15">
      <c r="A28" s="6">
        <v>25</v>
      </c>
      <c r="B28" s="7" t="s">
        <v>137</v>
      </c>
      <c r="C28" s="12">
        <v>32</v>
      </c>
      <c r="D28" s="9">
        <v>152</v>
      </c>
      <c r="E28" s="9">
        <v>170</v>
      </c>
      <c r="F28" s="9">
        <v>154</v>
      </c>
      <c r="G28" s="9">
        <v>135</v>
      </c>
      <c r="H28" s="9">
        <v>193</v>
      </c>
      <c r="I28" s="9">
        <v>166</v>
      </c>
      <c r="J28" s="10">
        <f>SUM(D28:I28)</f>
        <v>970</v>
      </c>
      <c r="K28" s="11">
        <f t="shared" si="2"/>
        <v>161.66666666666666</v>
      </c>
      <c r="L28" s="9">
        <f t="shared" si="1"/>
        <v>193</v>
      </c>
    </row>
    <row r="29" spans="1:12" ht="15">
      <c r="A29" s="6">
        <v>26</v>
      </c>
      <c r="B29" s="7" t="s">
        <v>123</v>
      </c>
      <c r="C29" s="12">
        <v>3</v>
      </c>
      <c r="D29" s="9">
        <v>138</v>
      </c>
      <c r="E29" s="9">
        <v>159</v>
      </c>
      <c r="F29" s="9">
        <v>160</v>
      </c>
      <c r="G29" s="9">
        <v>156</v>
      </c>
      <c r="H29" s="9">
        <v>148</v>
      </c>
      <c r="I29" s="9">
        <v>207</v>
      </c>
      <c r="J29" s="10">
        <f>SUM(D29:I29)</f>
        <v>968</v>
      </c>
      <c r="K29" s="11">
        <f t="shared" si="2"/>
        <v>161.33333333333334</v>
      </c>
      <c r="L29" s="9">
        <f t="shared" si="1"/>
        <v>207</v>
      </c>
    </row>
    <row r="30" spans="1:12" ht="15">
      <c r="A30" s="6">
        <v>27</v>
      </c>
      <c r="B30" s="7" t="s">
        <v>126</v>
      </c>
      <c r="C30" s="12">
        <v>12</v>
      </c>
      <c r="D30" s="9">
        <v>134</v>
      </c>
      <c r="E30" s="9">
        <v>161</v>
      </c>
      <c r="F30" s="9">
        <v>173</v>
      </c>
      <c r="G30" s="9">
        <v>131</v>
      </c>
      <c r="H30" s="9">
        <v>173</v>
      </c>
      <c r="I30" s="9">
        <v>148</v>
      </c>
      <c r="J30" s="10">
        <f>SUM(D30:I30)</f>
        <v>920</v>
      </c>
      <c r="K30" s="11">
        <f t="shared" si="2"/>
        <v>153.33333333333334</v>
      </c>
      <c r="L30" s="9">
        <f t="shared" si="1"/>
        <v>173</v>
      </c>
    </row>
    <row r="31" spans="1:12" ht="15">
      <c r="A31" s="6">
        <v>28</v>
      </c>
      <c r="B31" s="7" t="s">
        <v>127</v>
      </c>
      <c r="C31" s="12">
        <v>13</v>
      </c>
      <c r="D31" s="9">
        <v>174</v>
      </c>
      <c r="E31" s="9">
        <v>130</v>
      </c>
      <c r="F31" s="9">
        <v>162</v>
      </c>
      <c r="G31" s="9">
        <v>134</v>
      </c>
      <c r="H31" s="9">
        <v>145</v>
      </c>
      <c r="I31" s="9">
        <v>146</v>
      </c>
      <c r="J31" s="10">
        <f>SUM(D31:I31)</f>
        <v>891</v>
      </c>
      <c r="K31" s="11">
        <f t="shared" si="2"/>
        <v>148.5</v>
      </c>
      <c r="L31" s="9">
        <f t="shared" si="1"/>
        <v>174</v>
      </c>
    </row>
    <row r="32" spans="1:12" ht="15">
      <c r="A32" s="6">
        <v>29</v>
      </c>
      <c r="B32" s="7" t="s">
        <v>125</v>
      </c>
      <c r="C32" s="12">
        <v>11</v>
      </c>
      <c r="D32" s="9">
        <v>136</v>
      </c>
      <c r="E32" s="9">
        <v>124</v>
      </c>
      <c r="F32" s="9">
        <v>117</v>
      </c>
      <c r="G32" s="9">
        <v>200</v>
      </c>
      <c r="H32" s="9">
        <v>152</v>
      </c>
      <c r="I32" s="9">
        <v>154</v>
      </c>
      <c r="J32" s="10">
        <f>SUM(D32:I32)</f>
        <v>883</v>
      </c>
      <c r="K32" s="11">
        <f t="shared" si="2"/>
        <v>147.16666666666666</v>
      </c>
      <c r="L32" s="9">
        <f t="shared" si="1"/>
        <v>200</v>
      </c>
    </row>
    <row r="33" spans="1:12" ht="15">
      <c r="A33" s="6">
        <v>30</v>
      </c>
      <c r="B33" s="7" t="s">
        <v>153</v>
      </c>
      <c r="C33" s="12">
        <v>10</v>
      </c>
      <c r="D33" s="9">
        <v>131</v>
      </c>
      <c r="E33" s="9">
        <v>140</v>
      </c>
      <c r="F33" s="9">
        <v>161</v>
      </c>
      <c r="G33" s="9">
        <v>171</v>
      </c>
      <c r="H33" s="9">
        <v>131</v>
      </c>
      <c r="I33" s="9">
        <v>145</v>
      </c>
      <c r="J33" s="10">
        <f>SUM(D33:I33)</f>
        <v>879</v>
      </c>
      <c r="K33" s="11">
        <f>AVERAGE(D33:I33)</f>
        <v>146.5</v>
      </c>
      <c r="L33" s="9">
        <f>MAX(D33:I33)</f>
        <v>171</v>
      </c>
    </row>
    <row r="34" spans="1:12" ht="15">
      <c r="A34" s="6">
        <v>31</v>
      </c>
      <c r="B34" s="7" t="s">
        <v>130</v>
      </c>
      <c r="C34" s="12">
        <v>21</v>
      </c>
      <c r="D34" s="9">
        <v>134</v>
      </c>
      <c r="E34" s="9">
        <v>147</v>
      </c>
      <c r="F34" s="9">
        <v>214</v>
      </c>
      <c r="G34" s="9">
        <v>94</v>
      </c>
      <c r="H34" s="9">
        <v>148</v>
      </c>
      <c r="I34" s="9">
        <v>120</v>
      </c>
      <c r="J34" s="10">
        <f>SUM(D34:I34)</f>
        <v>857</v>
      </c>
      <c r="K34" s="11">
        <f>AVERAGE(D34:I34)</f>
        <v>142.83333333333334</v>
      </c>
      <c r="L34" s="9">
        <f>MAX(D34:I34)</f>
        <v>214</v>
      </c>
    </row>
    <row r="35" spans="1:12" ht="15">
      <c r="A35" s="6">
        <v>32</v>
      </c>
      <c r="B35" s="7" t="s">
        <v>143</v>
      </c>
      <c r="C35" s="12">
        <v>44</v>
      </c>
      <c r="D35" s="9">
        <v>129</v>
      </c>
      <c r="E35" s="9">
        <v>151</v>
      </c>
      <c r="F35" s="9">
        <v>119</v>
      </c>
      <c r="G35" s="9">
        <v>145</v>
      </c>
      <c r="H35" s="9">
        <v>142</v>
      </c>
      <c r="I35" s="9">
        <v>131</v>
      </c>
      <c r="J35" s="10">
        <f>SUM(D35:I35)</f>
        <v>817</v>
      </c>
      <c r="K35" s="11">
        <f>AVERAGE(D35:I35)</f>
        <v>136.16666666666666</v>
      </c>
      <c r="L35" s="9">
        <f>MAX(D35:I35)</f>
        <v>151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9"/>
  <sheetViews>
    <sheetView zoomScalePageLayoutView="0" workbookViewId="0" topLeftCell="A1">
      <pane xSplit="5" ySplit="1" topLeftCell="Q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E28" sqref="E28"/>
    </sheetView>
  </sheetViews>
  <sheetFormatPr defaultColWidth="9.140625" defaultRowHeight="12.75"/>
  <cols>
    <col min="1" max="1" width="4.421875" style="13" bestFit="1" customWidth="1"/>
    <col min="2" max="2" width="18.7109375" style="15" bestFit="1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28125" style="15" bestFit="1" customWidth="1"/>
    <col min="30" max="16384" width="9.140625" style="15" customWidth="1"/>
  </cols>
  <sheetData>
    <row r="1" spans="1:29" ht="13.5">
      <c r="A1" s="67" t="s">
        <v>13</v>
      </c>
      <c r="B1" s="68"/>
      <c r="C1" s="14"/>
      <c r="D1" s="14"/>
      <c r="F1" s="69"/>
      <c r="G1" s="69"/>
      <c r="H1" s="69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70"/>
      <c r="AA1" s="59"/>
      <c r="AB1" s="59"/>
      <c r="AC1" s="59"/>
    </row>
    <row r="2" ht="13.5" thickBot="1"/>
    <row r="3" spans="1:29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10</v>
      </c>
    </row>
    <row r="4" spans="1:31" ht="12.75">
      <c r="A4" s="19">
        <v>1</v>
      </c>
      <c r="B4" s="20" t="s">
        <v>190</v>
      </c>
      <c r="C4" s="20">
        <v>152</v>
      </c>
      <c r="D4" s="21">
        <v>43</v>
      </c>
      <c r="E4" s="28">
        <v>38</v>
      </c>
      <c r="F4" s="22">
        <v>170</v>
      </c>
      <c r="G4" s="23">
        <f>D4</f>
        <v>43</v>
      </c>
      <c r="H4" s="24">
        <f>SUM(F4:G4)</f>
        <v>213</v>
      </c>
      <c r="I4" s="22">
        <v>173</v>
      </c>
      <c r="J4" s="23">
        <f>D4</f>
        <v>43</v>
      </c>
      <c r="K4" s="24">
        <f>SUM(I4:J4)</f>
        <v>216</v>
      </c>
      <c r="L4" s="27">
        <f>H4+K4</f>
        <v>429</v>
      </c>
      <c r="M4" s="22">
        <v>233</v>
      </c>
      <c r="N4" s="23">
        <f>D4</f>
        <v>43</v>
      </c>
      <c r="O4" s="24">
        <f>SUM(M4:N4)</f>
        <v>276</v>
      </c>
      <c r="P4" s="27">
        <f>L4+O4</f>
        <v>705</v>
      </c>
      <c r="Q4" s="22">
        <v>158</v>
      </c>
      <c r="R4" s="23">
        <f>D4</f>
        <v>43</v>
      </c>
      <c r="S4" s="24">
        <f>SUM(Q4:R4)</f>
        <v>201</v>
      </c>
      <c r="T4" s="27">
        <f>P4+S4</f>
        <v>906</v>
      </c>
      <c r="U4" s="22">
        <v>144</v>
      </c>
      <c r="V4" s="23">
        <f>D4</f>
        <v>43</v>
      </c>
      <c r="W4" s="24">
        <f>SUM(U4:V4)</f>
        <v>187</v>
      </c>
      <c r="X4" s="27">
        <f>T4+W4</f>
        <v>1093</v>
      </c>
      <c r="Y4" s="22">
        <v>176</v>
      </c>
      <c r="Z4" s="23">
        <f>D4</f>
        <v>43</v>
      </c>
      <c r="AA4" s="24">
        <f>SUM(Y4:Z4)</f>
        <v>219</v>
      </c>
      <c r="AB4" s="25">
        <f>H4+K4+O4+S4+W4+AA4</f>
        <v>1312</v>
      </c>
      <c r="AC4" s="26">
        <f>AVERAGE(F4,I4,M4,Q4,U4,Y4)</f>
        <v>175.66666666666666</v>
      </c>
      <c r="AE4" s="55"/>
    </row>
    <row r="5" spans="1:29" ht="12.75">
      <c r="A5" s="19">
        <v>2</v>
      </c>
      <c r="B5" s="20" t="s">
        <v>179</v>
      </c>
      <c r="C5" s="20">
        <v>120</v>
      </c>
      <c r="D5" s="21">
        <v>72</v>
      </c>
      <c r="E5" s="28">
        <v>30</v>
      </c>
      <c r="F5" s="22">
        <v>127</v>
      </c>
      <c r="G5" s="23">
        <f>D5</f>
        <v>72</v>
      </c>
      <c r="H5" s="24">
        <f>SUM(F5:G5)</f>
        <v>199</v>
      </c>
      <c r="I5" s="22">
        <v>135</v>
      </c>
      <c r="J5" s="23">
        <f>D5</f>
        <v>72</v>
      </c>
      <c r="K5" s="24">
        <f>SUM(I5:J5)</f>
        <v>207</v>
      </c>
      <c r="L5" s="27">
        <f>H5+K5</f>
        <v>406</v>
      </c>
      <c r="M5" s="22">
        <v>142</v>
      </c>
      <c r="N5" s="23">
        <f>D5</f>
        <v>72</v>
      </c>
      <c r="O5" s="24">
        <f>SUM(M5:N5)</f>
        <v>214</v>
      </c>
      <c r="P5" s="27">
        <f>L5+O5</f>
        <v>620</v>
      </c>
      <c r="Q5" s="22">
        <v>152</v>
      </c>
      <c r="R5" s="23">
        <f>D5</f>
        <v>72</v>
      </c>
      <c r="S5" s="24">
        <f>SUM(Q5:R5)</f>
        <v>224</v>
      </c>
      <c r="T5" s="27">
        <f>P5+S5</f>
        <v>844</v>
      </c>
      <c r="U5" s="22">
        <v>155</v>
      </c>
      <c r="V5" s="23">
        <f>D5</f>
        <v>72</v>
      </c>
      <c r="W5" s="24">
        <f>SUM(U5:V5)</f>
        <v>227</v>
      </c>
      <c r="X5" s="27">
        <f>T5+W5</f>
        <v>1071</v>
      </c>
      <c r="Y5" s="22">
        <v>158</v>
      </c>
      <c r="Z5" s="23">
        <f>D5</f>
        <v>72</v>
      </c>
      <c r="AA5" s="24">
        <f>SUM(Y5:Z5)</f>
        <v>230</v>
      </c>
      <c r="AB5" s="25">
        <f>H5+K5+O5+S5+W5+AA5</f>
        <v>1301</v>
      </c>
      <c r="AC5" s="26">
        <f aca="true" t="shared" si="0" ref="AC5:AC11">AVERAGE(F5,I5,M5,Q5,U5,Y5)</f>
        <v>144.83333333333334</v>
      </c>
    </row>
    <row r="6" spans="1:29" ht="12.75">
      <c r="A6" s="19">
        <v>3</v>
      </c>
      <c r="B6" s="20" t="s">
        <v>193</v>
      </c>
      <c r="C6" s="20">
        <v>165</v>
      </c>
      <c r="D6" s="21">
        <v>31</v>
      </c>
      <c r="E6" s="28">
        <v>43</v>
      </c>
      <c r="F6" s="22">
        <v>160</v>
      </c>
      <c r="G6" s="23">
        <f>D6</f>
        <v>31</v>
      </c>
      <c r="H6" s="24">
        <f>SUM(F6:G6)</f>
        <v>191</v>
      </c>
      <c r="I6" s="22">
        <v>211</v>
      </c>
      <c r="J6" s="23">
        <f>D6</f>
        <v>31</v>
      </c>
      <c r="K6" s="24">
        <f>SUM(I6:J6)</f>
        <v>242</v>
      </c>
      <c r="L6" s="27">
        <f>H6+K6</f>
        <v>433</v>
      </c>
      <c r="M6" s="22">
        <v>157</v>
      </c>
      <c r="N6" s="23">
        <f>D6</f>
        <v>31</v>
      </c>
      <c r="O6" s="24">
        <f>SUM(M6:N6)</f>
        <v>188</v>
      </c>
      <c r="P6" s="27">
        <f>L6+O6</f>
        <v>621</v>
      </c>
      <c r="Q6" s="22">
        <v>170</v>
      </c>
      <c r="R6" s="23">
        <f>D6</f>
        <v>31</v>
      </c>
      <c r="S6" s="24">
        <f>SUM(Q6:R6)</f>
        <v>201</v>
      </c>
      <c r="T6" s="27">
        <f>P6+S6</f>
        <v>822</v>
      </c>
      <c r="U6" s="22">
        <v>180</v>
      </c>
      <c r="V6" s="23">
        <f>D6</f>
        <v>31</v>
      </c>
      <c r="W6" s="24">
        <f>SUM(U6:V6)</f>
        <v>211</v>
      </c>
      <c r="X6" s="27">
        <f>T6+W6</f>
        <v>1033</v>
      </c>
      <c r="Y6" s="22">
        <v>215</v>
      </c>
      <c r="Z6" s="23">
        <f>D6</f>
        <v>31</v>
      </c>
      <c r="AA6" s="24">
        <f>SUM(Y6:Z6)</f>
        <v>246</v>
      </c>
      <c r="AB6" s="25">
        <f>H6+K6+O6+S6+W6+AA6</f>
        <v>1279</v>
      </c>
      <c r="AC6" s="26">
        <f t="shared" si="0"/>
        <v>182.16666666666666</v>
      </c>
    </row>
    <row r="7" spans="1:29" ht="12.75">
      <c r="A7" s="19">
        <v>4</v>
      </c>
      <c r="B7" s="20" t="s">
        <v>165</v>
      </c>
      <c r="C7" s="20">
        <v>134</v>
      </c>
      <c r="D7" s="21">
        <v>57</v>
      </c>
      <c r="E7" s="28">
        <v>20</v>
      </c>
      <c r="F7" s="22">
        <v>120</v>
      </c>
      <c r="G7" s="23">
        <f>D7</f>
        <v>57</v>
      </c>
      <c r="H7" s="24">
        <f>SUM(F7:G7)</f>
        <v>177</v>
      </c>
      <c r="I7" s="22">
        <v>204</v>
      </c>
      <c r="J7" s="23">
        <f>D7</f>
        <v>57</v>
      </c>
      <c r="K7" s="24">
        <f>SUM(I7:J7)</f>
        <v>261</v>
      </c>
      <c r="L7" s="27">
        <f>H7+K7</f>
        <v>438</v>
      </c>
      <c r="M7" s="22">
        <v>131</v>
      </c>
      <c r="N7" s="23">
        <f>D7</f>
        <v>57</v>
      </c>
      <c r="O7" s="24">
        <f>SUM(M7:N7)</f>
        <v>188</v>
      </c>
      <c r="P7" s="27">
        <f>L7+O7</f>
        <v>626</v>
      </c>
      <c r="Q7" s="22">
        <v>155</v>
      </c>
      <c r="R7" s="23">
        <f>D7</f>
        <v>57</v>
      </c>
      <c r="S7" s="24">
        <f>SUM(Q7:R7)</f>
        <v>212</v>
      </c>
      <c r="T7" s="27">
        <f>P7+S7</f>
        <v>838</v>
      </c>
      <c r="U7" s="22">
        <v>168</v>
      </c>
      <c r="V7" s="23">
        <f>D7</f>
        <v>57</v>
      </c>
      <c r="W7" s="24">
        <f>SUM(U7:V7)</f>
        <v>225</v>
      </c>
      <c r="X7" s="27">
        <f>T7+W7</f>
        <v>1063</v>
      </c>
      <c r="Y7" s="22">
        <v>159</v>
      </c>
      <c r="Z7" s="23">
        <f>D7</f>
        <v>57</v>
      </c>
      <c r="AA7" s="24">
        <f>SUM(Y7:Z7)</f>
        <v>216</v>
      </c>
      <c r="AB7" s="25">
        <f>H7+K7+O7+S7+W7+AA7</f>
        <v>1279</v>
      </c>
      <c r="AC7" s="26">
        <f t="shared" si="0"/>
        <v>156.16666666666666</v>
      </c>
    </row>
    <row r="8" spans="1:29" ht="12.75">
      <c r="A8" s="19">
        <v>5</v>
      </c>
      <c r="B8" s="20" t="s">
        <v>200</v>
      </c>
      <c r="C8" s="20">
        <v>120</v>
      </c>
      <c r="D8" s="21">
        <v>72</v>
      </c>
      <c r="E8" s="28">
        <v>16</v>
      </c>
      <c r="F8" s="22">
        <v>139</v>
      </c>
      <c r="G8" s="23">
        <f>D8</f>
        <v>72</v>
      </c>
      <c r="H8" s="24">
        <f>SUM(F8:G8)</f>
        <v>211</v>
      </c>
      <c r="I8" s="22">
        <v>166</v>
      </c>
      <c r="J8" s="23">
        <f>D8</f>
        <v>72</v>
      </c>
      <c r="K8" s="24">
        <f>SUM(I8:J8)</f>
        <v>238</v>
      </c>
      <c r="L8" s="27">
        <f>H8+K8</f>
        <v>449</v>
      </c>
      <c r="M8" s="22">
        <v>131</v>
      </c>
      <c r="N8" s="23">
        <f>D8</f>
        <v>72</v>
      </c>
      <c r="O8" s="24">
        <f>SUM(M8:N8)</f>
        <v>203</v>
      </c>
      <c r="P8" s="27">
        <f>L8+O8</f>
        <v>652</v>
      </c>
      <c r="Q8" s="22">
        <v>145</v>
      </c>
      <c r="R8" s="23">
        <f>D8</f>
        <v>72</v>
      </c>
      <c r="S8" s="24">
        <f>SUM(Q8:R8)</f>
        <v>217</v>
      </c>
      <c r="T8" s="27">
        <f>P8+S8</f>
        <v>869</v>
      </c>
      <c r="U8" s="22">
        <v>106</v>
      </c>
      <c r="V8" s="23">
        <f>D8</f>
        <v>72</v>
      </c>
      <c r="W8" s="24">
        <f>SUM(U8:V8)</f>
        <v>178</v>
      </c>
      <c r="X8" s="27">
        <f>T8+W8</f>
        <v>1047</v>
      </c>
      <c r="Y8" s="22">
        <v>132</v>
      </c>
      <c r="Z8" s="23">
        <f>D8</f>
        <v>72</v>
      </c>
      <c r="AA8" s="24">
        <f>SUM(Y8:Z8)</f>
        <v>204</v>
      </c>
      <c r="AB8" s="25">
        <f>H8+K8+O8+S8+W8+AA8</f>
        <v>1251</v>
      </c>
      <c r="AC8" s="26">
        <f t="shared" si="0"/>
        <v>136.5</v>
      </c>
    </row>
    <row r="9" spans="1:29" ht="12.75">
      <c r="A9" s="19">
        <v>6</v>
      </c>
      <c r="B9" s="20" t="s">
        <v>146</v>
      </c>
      <c r="C9" s="20">
        <v>159</v>
      </c>
      <c r="D9" s="21">
        <v>36</v>
      </c>
      <c r="E9" s="28">
        <v>2</v>
      </c>
      <c r="F9" s="22">
        <v>152</v>
      </c>
      <c r="G9" s="23">
        <f>D9</f>
        <v>36</v>
      </c>
      <c r="H9" s="24">
        <f>SUM(F9:G9)</f>
        <v>188</v>
      </c>
      <c r="I9" s="22">
        <v>176</v>
      </c>
      <c r="J9" s="23">
        <f>D9</f>
        <v>36</v>
      </c>
      <c r="K9" s="24">
        <f>SUM(I9:J9)</f>
        <v>212</v>
      </c>
      <c r="L9" s="27">
        <f>H9+K9</f>
        <v>400</v>
      </c>
      <c r="M9" s="22">
        <v>159</v>
      </c>
      <c r="N9" s="23">
        <f>D9</f>
        <v>36</v>
      </c>
      <c r="O9" s="24">
        <f>SUM(M9:N9)</f>
        <v>195</v>
      </c>
      <c r="P9" s="27">
        <f>L9+O9</f>
        <v>595</v>
      </c>
      <c r="Q9" s="22">
        <v>149</v>
      </c>
      <c r="R9" s="23">
        <f>D9</f>
        <v>36</v>
      </c>
      <c r="S9" s="24">
        <f>SUM(Q9:R9)</f>
        <v>185</v>
      </c>
      <c r="T9" s="27">
        <f>P9+S9</f>
        <v>780</v>
      </c>
      <c r="U9" s="22">
        <v>228</v>
      </c>
      <c r="V9" s="23">
        <f>D9</f>
        <v>36</v>
      </c>
      <c r="W9" s="24">
        <f>SUM(U9:V9)</f>
        <v>264</v>
      </c>
      <c r="X9" s="27">
        <f>T9+W9</f>
        <v>1044</v>
      </c>
      <c r="Y9" s="22">
        <v>165</v>
      </c>
      <c r="Z9" s="23">
        <f>D9</f>
        <v>36</v>
      </c>
      <c r="AA9" s="24">
        <f>SUM(Y9:Z9)</f>
        <v>201</v>
      </c>
      <c r="AB9" s="25">
        <f>H9+K9+O9+S9+W9+AA9</f>
        <v>1245</v>
      </c>
      <c r="AC9" s="26">
        <f t="shared" si="0"/>
        <v>171.5</v>
      </c>
    </row>
    <row r="10" spans="1:29" ht="12.75">
      <c r="A10" s="19">
        <v>7</v>
      </c>
      <c r="B10" s="20" t="s">
        <v>189</v>
      </c>
      <c r="C10" s="20">
        <v>166</v>
      </c>
      <c r="D10" s="21">
        <v>30</v>
      </c>
      <c r="E10" s="28">
        <v>38</v>
      </c>
      <c r="F10" s="22">
        <v>166</v>
      </c>
      <c r="G10" s="23">
        <f>D10</f>
        <v>30</v>
      </c>
      <c r="H10" s="24">
        <f>SUM(F10:G10)</f>
        <v>196</v>
      </c>
      <c r="I10" s="22">
        <v>182</v>
      </c>
      <c r="J10" s="23">
        <f>D10</f>
        <v>30</v>
      </c>
      <c r="K10" s="24">
        <f>SUM(I10:J10)</f>
        <v>212</v>
      </c>
      <c r="L10" s="27">
        <f>H10+K10</f>
        <v>408</v>
      </c>
      <c r="M10" s="22">
        <v>177</v>
      </c>
      <c r="N10" s="23">
        <f>D10</f>
        <v>30</v>
      </c>
      <c r="O10" s="24">
        <f>SUM(M10:N10)</f>
        <v>207</v>
      </c>
      <c r="P10" s="27">
        <f>L10+O10</f>
        <v>615</v>
      </c>
      <c r="Q10" s="22">
        <v>177</v>
      </c>
      <c r="R10" s="23">
        <f>D10</f>
        <v>30</v>
      </c>
      <c r="S10" s="24">
        <f>SUM(Q10:R10)</f>
        <v>207</v>
      </c>
      <c r="T10" s="27">
        <f>P10+S10</f>
        <v>822</v>
      </c>
      <c r="U10" s="22">
        <v>175</v>
      </c>
      <c r="V10" s="23">
        <f>D10</f>
        <v>30</v>
      </c>
      <c r="W10" s="24">
        <f>SUM(U10:V10)</f>
        <v>205</v>
      </c>
      <c r="X10" s="27">
        <f>T10+W10</f>
        <v>1027</v>
      </c>
      <c r="Y10" s="22">
        <v>180</v>
      </c>
      <c r="Z10" s="23">
        <f>D10</f>
        <v>30</v>
      </c>
      <c r="AA10" s="24">
        <f>SUM(Y10:Z10)</f>
        <v>210</v>
      </c>
      <c r="AB10" s="25">
        <f>H10+K10+O10+S10+W10+AA10</f>
        <v>1237</v>
      </c>
      <c r="AC10" s="26">
        <f t="shared" si="0"/>
        <v>176.16666666666666</v>
      </c>
    </row>
    <row r="11" spans="1:29" ht="12.75">
      <c r="A11" s="19">
        <v>8</v>
      </c>
      <c r="B11" s="20" t="s">
        <v>216</v>
      </c>
      <c r="C11" s="20">
        <v>180</v>
      </c>
      <c r="D11" s="21">
        <v>18</v>
      </c>
      <c r="E11" s="28">
        <v>13</v>
      </c>
      <c r="F11" s="22">
        <v>192</v>
      </c>
      <c r="G11" s="23">
        <f>D11</f>
        <v>18</v>
      </c>
      <c r="H11" s="24">
        <f>SUM(F11:G11)</f>
        <v>210</v>
      </c>
      <c r="I11" s="22">
        <v>176</v>
      </c>
      <c r="J11" s="23">
        <f>D11</f>
        <v>18</v>
      </c>
      <c r="K11" s="24">
        <f>SUM(I11:J11)</f>
        <v>194</v>
      </c>
      <c r="L11" s="27">
        <f>H11+K11</f>
        <v>404</v>
      </c>
      <c r="M11" s="22">
        <v>220</v>
      </c>
      <c r="N11" s="23">
        <f>D11</f>
        <v>18</v>
      </c>
      <c r="O11" s="24">
        <f>SUM(M11:N11)</f>
        <v>238</v>
      </c>
      <c r="P11" s="27">
        <f>L11+O11</f>
        <v>642</v>
      </c>
      <c r="Q11" s="22">
        <v>192</v>
      </c>
      <c r="R11" s="23">
        <f>D11</f>
        <v>18</v>
      </c>
      <c r="S11" s="24">
        <f>SUM(Q11:R11)</f>
        <v>210</v>
      </c>
      <c r="T11" s="27">
        <f>P11+S11</f>
        <v>852</v>
      </c>
      <c r="U11" s="22">
        <v>157</v>
      </c>
      <c r="V11" s="23">
        <f>D11</f>
        <v>18</v>
      </c>
      <c r="W11" s="24">
        <f>SUM(U11:V11)</f>
        <v>175</v>
      </c>
      <c r="X11" s="27">
        <f>T11+W11</f>
        <v>1027</v>
      </c>
      <c r="Y11" s="22">
        <v>177</v>
      </c>
      <c r="Z11" s="23">
        <f>D11</f>
        <v>18</v>
      </c>
      <c r="AA11" s="24">
        <f>SUM(Y11:Z11)</f>
        <v>195</v>
      </c>
      <c r="AB11" s="25">
        <f>H11+K11+O11+S11+W11+AA11</f>
        <v>1222</v>
      </c>
      <c r="AC11" s="26">
        <f t="shared" si="0"/>
        <v>185.66666666666666</v>
      </c>
    </row>
    <row r="12" spans="1:29" ht="12.75">
      <c r="A12" s="19">
        <v>9</v>
      </c>
      <c r="B12" s="20" t="s">
        <v>148</v>
      </c>
      <c r="C12" s="20">
        <v>130</v>
      </c>
      <c r="D12" s="21">
        <v>63</v>
      </c>
      <c r="E12" s="28">
        <v>4</v>
      </c>
      <c r="F12" s="22">
        <v>114</v>
      </c>
      <c r="G12" s="23">
        <f>D12</f>
        <v>63</v>
      </c>
      <c r="H12" s="24">
        <f>SUM(F12:G12)</f>
        <v>177</v>
      </c>
      <c r="I12" s="22">
        <v>131</v>
      </c>
      <c r="J12" s="23">
        <f>D12</f>
        <v>63</v>
      </c>
      <c r="K12" s="24">
        <f>SUM(I12:J12)</f>
        <v>194</v>
      </c>
      <c r="L12" s="27">
        <f>H12+K12</f>
        <v>371</v>
      </c>
      <c r="M12" s="22">
        <v>158</v>
      </c>
      <c r="N12" s="23">
        <f>D12</f>
        <v>63</v>
      </c>
      <c r="O12" s="24">
        <f>SUM(M12:N12)</f>
        <v>221</v>
      </c>
      <c r="P12" s="27">
        <f>L12+O12</f>
        <v>592</v>
      </c>
      <c r="Q12" s="22">
        <v>136</v>
      </c>
      <c r="R12" s="23">
        <f>D12</f>
        <v>63</v>
      </c>
      <c r="S12" s="24">
        <f>SUM(Q12:R12)</f>
        <v>199</v>
      </c>
      <c r="T12" s="27">
        <f>P12+S12</f>
        <v>791</v>
      </c>
      <c r="U12" s="22">
        <v>152</v>
      </c>
      <c r="V12" s="23">
        <f>D12</f>
        <v>63</v>
      </c>
      <c r="W12" s="24">
        <f>SUM(U12:V12)</f>
        <v>215</v>
      </c>
      <c r="X12" s="27">
        <f>T12+W12</f>
        <v>1006</v>
      </c>
      <c r="Y12" s="22">
        <v>142</v>
      </c>
      <c r="Z12" s="23">
        <f>D12</f>
        <v>63</v>
      </c>
      <c r="AA12" s="24">
        <f>SUM(Y12:Z12)</f>
        <v>205</v>
      </c>
      <c r="AB12" s="25">
        <f>H12+K12+O12+S12+W12+AA12</f>
        <v>1211</v>
      </c>
      <c r="AC12" s="26">
        <f aca="true" t="shared" si="1" ref="AC12:AC25">AVERAGE(F12,I12,M12,Q12,U12,Y12)</f>
        <v>138.83333333333334</v>
      </c>
    </row>
    <row r="13" spans="1:29" ht="12.75">
      <c r="A13" s="19">
        <v>10</v>
      </c>
      <c r="B13" s="20" t="s">
        <v>215</v>
      </c>
      <c r="C13" s="20">
        <v>109</v>
      </c>
      <c r="D13" s="21">
        <v>81</v>
      </c>
      <c r="E13" s="28">
        <v>8</v>
      </c>
      <c r="F13" s="22">
        <v>104</v>
      </c>
      <c r="G13" s="23">
        <f>D13</f>
        <v>81</v>
      </c>
      <c r="H13" s="24">
        <f>SUM(F13:G13)</f>
        <v>185</v>
      </c>
      <c r="I13" s="22">
        <v>135</v>
      </c>
      <c r="J13" s="23">
        <f>D13</f>
        <v>81</v>
      </c>
      <c r="K13" s="24">
        <f>SUM(I13:J13)</f>
        <v>216</v>
      </c>
      <c r="L13" s="27">
        <f>H13+K13</f>
        <v>401</v>
      </c>
      <c r="M13" s="22">
        <v>144</v>
      </c>
      <c r="N13" s="23">
        <f>D13</f>
        <v>81</v>
      </c>
      <c r="O13" s="24">
        <f>SUM(M13:N13)</f>
        <v>225</v>
      </c>
      <c r="P13" s="27">
        <f>L13+O13</f>
        <v>626</v>
      </c>
      <c r="Q13" s="22">
        <v>123</v>
      </c>
      <c r="R13" s="23">
        <f>D13</f>
        <v>81</v>
      </c>
      <c r="S13" s="24">
        <f>SUM(Q13:R13)</f>
        <v>204</v>
      </c>
      <c r="T13" s="27">
        <f>P13+S13</f>
        <v>830</v>
      </c>
      <c r="U13" s="22">
        <v>105</v>
      </c>
      <c r="V13" s="23">
        <f>D13</f>
        <v>81</v>
      </c>
      <c r="W13" s="24">
        <f>SUM(U13:V13)</f>
        <v>186</v>
      </c>
      <c r="X13" s="27">
        <f>T13+W13</f>
        <v>1016</v>
      </c>
      <c r="Y13" s="22">
        <v>109</v>
      </c>
      <c r="Z13" s="23">
        <f>D13</f>
        <v>81</v>
      </c>
      <c r="AA13" s="24">
        <f>SUM(Y13:Z13)</f>
        <v>190</v>
      </c>
      <c r="AB13" s="25">
        <f>H13+K13+O13+S13+W13+AA13</f>
        <v>1206</v>
      </c>
      <c r="AC13" s="26">
        <f t="shared" si="1"/>
        <v>120</v>
      </c>
    </row>
    <row r="14" spans="1:31" ht="12.75">
      <c r="A14" s="19">
        <v>11</v>
      </c>
      <c r="B14" s="20" t="s">
        <v>221</v>
      </c>
      <c r="C14" s="20">
        <v>116</v>
      </c>
      <c r="D14" s="21">
        <v>75</v>
      </c>
      <c r="E14" s="28">
        <v>42</v>
      </c>
      <c r="F14" s="22">
        <v>107</v>
      </c>
      <c r="G14" s="23">
        <f>D14</f>
        <v>75</v>
      </c>
      <c r="H14" s="24">
        <f>SUM(F14:G14)</f>
        <v>182</v>
      </c>
      <c r="I14" s="22">
        <v>122</v>
      </c>
      <c r="J14" s="23">
        <f>D14</f>
        <v>75</v>
      </c>
      <c r="K14" s="24">
        <f>SUM(I14:J14)</f>
        <v>197</v>
      </c>
      <c r="L14" s="27">
        <f>H14+K14</f>
        <v>379</v>
      </c>
      <c r="M14" s="22">
        <v>130</v>
      </c>
      <c r="N14" s="23">
        <f>D14</f>
        <v>75</v>
      </c>
      <c r="O14" s="24">
        <f>SUM(M14:N14)</f>
        <v>205</v>
      </c>
      <c r="P14" s="27">
        <f>L14+O14</f>
        <v>584</v>
      </c>
      <c r="Q14" s="22">
        <v>144</v>
      </c>
      <c r="R14" s="23">
        <f>D14</f>
        <v>75</v>
      </c>
      <c r="S14" s="24">
        <f>SUM(Q14:R14)</f>
        <v>219</v>
      </c>
      <c r="T14" s="27">
        <f>P14+S14</f>
        <v>803</v>
      </c>
      <c r="U14" s="22">
        <v>125</v>
      </c>
      <c r="V14" s="23">
        <f>D14</f>
        <v>75</v>
      </c>
      <c r="W14" s="24">
        <f>SUM(U14:V14)</f>
        <v>200</v>
      </c>
      <c r="X14" s="27">
        <f>T14+W14</f>
        <v>1003</v>
      </c>
      <c r="Y14" s="22">
        <v>123</v>
      </c>
      <c r="Z14" s="23">
        <f>D14</f>
        <v>75</v>
      </c>
      <c r="AA14" s="24">
        <f>SUM(Y14:Z14)</f>
        <v>198</v>
      </c>
      <c r="AB14" s="25">
        <f>H14+K14+O14+S14+W14+AA14</f>
        <v>1201</v>
      </c>
      <c r="AC14" s="26">
        <f t="shared" si="1"/>
        <v>125.16666666666667</v>
      </c>
      <c r="AE14" s="55"/>
    </row>
    <row r="15" spans="1:29" ht="12.75">
      <c r="A15" s="19">
        <v>12</v>
      </c>
      <c r="B15" s="20" t="s">
        <v>160</v>
      </c>
      <c r="C15" s="20">
        <v>173</v>
      </c>
      <c r="D15" s="21">
        <v>24</v>
      </c>
      <c r="E15" s="28">
        <v>16</v>
      </c>
      <c r="F15" s="22">
        <v>151</v>
      </c>
      <c r="G15" s="23">
        <f>D15</f>
        <v>24</v>
      </c>
      <c r="H15" s="24">
        <f>SUM(F15:G15)</f>
        <v>175</v>
      </c>
      <c r="I15" s="22">
        <v>184</v>
      </c>
      <c r="J15" s="23">
        <f>D15</f>
        <v>24</v>
      </c>
      <c r="K15" s="24">
        <f>SUM(I15:J15)</f>
        <v>208</v>
      </c>
      <c r="L15" s="27">
        <f>H15+K15</f>
        <v>383</v>
      </c>
      <c r="M15" s="22">
        <v>179</v>
      </c>
      <c r="N15" s="23">
        <f>D15</f>
        <v>24</v>
      </c>
      <c r="O15" s="24">
        <f>SUM(M15:N15)</f>
        <v>203</v>
      </c>
      <c r="P15" s="27">
        <f>L15+O15</f>
        <v>586</v>
      </c>
      <c r="Q15" s="22">
        <v>169</v>
      </c>
      <c r="R15" s="23">
        <f>D15</f>
        <v>24</v>
      </c>
      <c r="S15" s="24">
        <f>SUM(Q15:R15)</f>
        <v>193</v>
      </c>
      <c r="T15" s="27">
        <f>P15+S15</f>
        <v>779</v>
      </c>
      <c r="U15" s="22">
        <v>210</v>
      </c>
      <c r="V15" s="23">
        <f>D15</f>
        <v>24</v>
      </c>
      <c r="W15" s="24">
        <f>SUM(U15:V15)</f>
        <v>234</v>
      </c>
      <c r="X15" s="27">
        <f>T15+W15</f>
        <v>1013</v>
      </c>
      <c r="Y15" s="22">
        <v>161</v>
      </c>
      <c r="Z15" s="23">
        <f>D15</f>
        <v>24</v>
      </c>
      <c r="AA15" s="24">
        <f>SUM(Y15:Z15)</f>
        <v>185</v>
      </c>
      <c r="AB15" s="25">
        <f>H15+K15+O15+S15+W15+AA15</f>
        <v>1198</v>
      </c>
      <c r="AC15" s="26">
        <f t="shared" si="1"/>
        <v>175.66666666666666</v>
      </c>
    </row>
    <row r="16" spans="1:29" ht="12.75">
      <c r="A16" s="19">
        <v>13</v>
      </c>
      <c r="B16" s="20" t="s">
        <v>188</v>
      </c>
      <c r="C16" s="20">
        <v>176</v>
      </c>
      <c r="D16" s="21">
        <v>21</v>
      </c>
      <c r="E16" s="28">
        <v>37</v>
      </c>
      <c r="F16" s="22">
        <v>150</v>
      </c>
      <c r="G16" s="23">
        <f>D16</f>
        <v>21</v>
      </c>
      <c r="H16" s="24">
        <f>SUM(F16:G16)</f>
        <v>171</v>
      </c>
      <c r="I16" s="22">
        <v>188</v>
      </c>
      <c r="J16" s="23">
        <f>D16</f>
        <v>21</v>
      </c>
      <c r="K16" s="24">
        <f>SUM(I16:J16)</f>
        <v>209</v>
      </c>
      <c r="L16" s="27">
        <f>H16+K16</f>
        <v>380</v>
      </c>
      <c r="M16" s="22">
        <v>201</v>
      </c>
      <c r="N16" s="23">
        <f>D16</f>
        <v>21</v>
      </c>
      <c r="O16" s="24">
        <f>SUM(M16:N16)</f>
        <v>222</v>
      </c>
      <c r="P16" s="27">
        <f>L16+O16</f>
        <v>602</v>
      </c>
      <c r="Q16" s="22">
        <v>180</v>
      </c>
      <c r="R16" s="23">
        <f>D16</f>
        <v>21</v>
      </c>
      <c r="S16" s="24">
        <f>SUM(Q16:R16)</f>
        <v>201</v>
      </c>
      <c r="T16" s="27">
        <f>P16+S16</f>
        <v>803</v>
      </c>
      <c r="U16" s="22">
        <v>173</v>
      </c>
      <c r="V16" s="23">
        <f>D16</f>
        <v>21</v>
      </c>
      <c r="W16" s="24">
        <f>SUM(U16:V16)</f>
        <v>194</v>
      </c>
      <c r="X16" s="27">
        <f>T16+W16</f>
        <v>997</v>
      </c>
      <c r="Y16" s="22">
        <v>179</v>
      </c>
      <c r="Z16" s="23">
        <f>D16</f>
        <v>21</v>
      </c>
      <c r="AA16" s="24">
        <f>SUM(Y16:Z16)</f>
        <v>200</v>
      </c>
      <c r="AB16" s="25">
        <f>H16+K16+O16+S16+W16+AA16</f>
        <v>1197</v>
      </c>
      <c r="AC16" s="26">
        <f t="shared" si="1"/>
        <v>178.5</v>
      </c>
    </row>
    <row r="17" spans="1:29" ht="12.75">
      <c r="A17" s="19">
        <v>14</v>
      </c>
      <c r="B17" s="20" t="s">
        <v>196</v>
      </c>
      <c r="C17" s="20">
        <v>166</v>
      </c>
      <c r="D17" s="21">
        <v>30</v>
      </c>
      <c r="E17" s="28">
        <v>41</v>
      </c>
      <c r="F17" s="22">
        <v>142</v>
      </c>
      <c r="G17" s="23">
        <f>D17</f>
        <v>30</v>
      </c>
      <c r="H17" s="24">
        <f>SUM(F17:G17)</f>
        <v>172</v>
      </c>
      <c r="I17" s="22">
        <v>155</v>
      </c>
      <c r="J17" s="23">
        <f>D17</f>
        <v>30</v>
      </c>
      <c r="K17" s="24">
        <f>SUM(I17:J17)</f>
        <v>185</v>
      </c>
      <c r="L17" s="27">
        <f>H17+K17</f>
        <v>357</v>
      </c>
      <c r="M17" s="22">
        <v>168</v>
      </c>
      <c r="N17" s="23">
        <f>D17</f>
        <v>30</v>
      </c>
      <c r="O17" s="24">
        <f>SUM(M17:N17)</f>
        <v>198</v>
      </c>
      <c r="P17" s="27">
        <f>L17+O17</f>
        <v>555</v>
      </c>
      <c r="Q17" s="22">
        <v>188</v>
      </c>
      <c r="R17" s="23">
        <f>D17</f>
        <v>30</v>
      </c>
      <c r="S17" s="24">
        <f>SUM(Q17:R17)</f>
        <v>218</v>
      </c>
      <c r="T17" s="27">
        <f>P17+S17</f>
        <v>773</v>
      </c>
      <c r="U17" s="22">
        <v>162</v>
      </c>
      <c r="V17" s="23">
        <f>D17</f>
        <v>30</v>
      </c>
      <c r="W17" s="24">
        <f>SUM(U17:V17)</f>
        <v>192</v>
      </c>
      <c r="X17" s="27">
        <f>T17+W17</f>
        <v>965</v>
      </c>
      <c r="Y17" s="22">
        <v>199</v>
      </c>
      <c r="Z17" s="23">
        <f>D17</f>
        <v>30</v>
      </c>
      <c r="AA17" s="24">
        <f>SUM(Y17:Z17)</f>
        <v>229</v>
      </c>
      <c r="AB17" s="25">
        <f>H17+K17+O17+S17+W17+AA17</f>
        <v>1194</v>
      </c>
      <c r="AC17" s="26">
        <f t="shared" si="1"/>
        <v>169</v>
      </c>
    </row>
    <row r="18" spans="1:29" ht="12.75">
      <c r="A18" s="19">
        <v>15</v>
      </c>
      <c r="B18" s="20" t="s">
        <v>185</v>
      </c>
      <c r="C18" s="20">
        <v>169</v>
      </c>
      <c r="D18" s="21">
        <v>27</v>
      </c>
      <c r="E18" s="28">
        <v>35</v>
      </c>
      <c r="F18" s="22">
        <v>154</v>
      </c>
      <c r="G18" s="23">
        <f>D18</f>
        <v>27</v>
      </c>
      <c r="H18" s="24">
        <f>SUM(F18:G18)</f>
        <v>181</v>
      </c>
      <c r="I18" s="22">
        <v>176</v>
      </c>
      <c r="J18" s="23">
        <f>D18</f>
        <v>27</v>
      </c>
      <c r="K18" s="24">
        <f>SUM(I18:J18)</f>
        <v>203</v>
      </c>
      <c r="L18" s="27">
        <f>H18+K18</f>
        <v>384</v>
      </c>
      <c r="M18" s="22">
        <v>210</v>
      </c>
      <c r="N18" s="23">
        <f>D18</f>
        <v>27</v>
      </c>
      <c r="O18" s="24">
        <f>SUM(M18:N18)</f>
        <v>237</v>
      </c>
      <c r="P18" s="27">
        <f>L18+O18</f>
        <v>621</v>
      </c>
      <c r="Q18" s="22">
        <v>166</v>
      </c>
      <c r="R18" s="23">
        <f>D18</f>
        <v>27</v>
      </c>
      <c r="S18" s="24">
        <f>SUM(Q18:R18)</f>
        <v>193</v>
      </c>
      <c r="T18" s="27">
        <f>P18+S18</f>
        <v>814</v>
      </c>
      <c r="U18" s="22">
        <v>183</v>
      </c>
      <c r="V18" s="23">
        <f>D18</f>
        <v>27</v>
      </c>
      <c r="W18" s="24">
        <f>SUM(U18:V18)</f>
        <v>210</v>
      </c>
      <c r="X18" s="27">
        <f>T18+W18</f>
        <v>1024</v>
      </c>
      <c r="Y18" s="22">
        <v>143</v>
      </c>
      <c r="Z18" s="23">
        <f>D18</f>
        <v>27</v>
      </c>
      <c r="AA18" s="24">
        <f>SUM(Y18:Z18)</f>
        <v>170</v>
      </c>
      <c r="AB18" s="25">
        <f>H18+K18+O18+S18+W18+AA18</f>
        <v>1194</v>
      </c>
      <c r="AC18" s="26">
        <f t="shared" si="1"/>
        <v>172</v>
      </c>
    </row>
    <row r="19" spans="1:29" ht="12.75">
      <c r="A19" s="19">
        <v>16</v>
      </c>
      <c r="B19" s="20" t="s">
        <v>145</v>
      </c>
      <c r="C19" s="20">
        <v>138</v>
      </c>
      <c r="D19" s="21">
        <v>55</v>
      </c>
      <c r="E19" s="28">
        <v>1</v>
      </c>
      <c r="F19" s="22">
        <v>172</v>
      </c>
      <c r="G19" s="23">
        <f>D19</f>
        <v>55</v>
      </c>
      <c r="H19" s="24">
        <f>SUM(F19:G19)</f>
        <v>227</v>
      </c>
      <c r="I19" s="22">
        <v>115</v>
      </c>
      <c r="J19" s="23">
        <f>D19</f>
        <v>55</v>
      </c>
      <c r="K19" s="24">
        <f>SUM(I19:J19)</f>
        <v>170</v>
      </c>
      <c r="L19" s="27">
        <f>H19+K19</f>
        <v>397</v>
      </c>
      <c r="M19" s="22">
        <v>137</v>
      </c>
      <c r="N19" s="23">
        <f>D19</f>
        <v>55</v>
      </c>
      <c r="O19" s="24">
        <f>SUM(M19:N19)</f>
        <v>192</v>
      </c>
      <c r="P19" s="27">
        <f>L19+O19</f>
        <v>589</v>
      </c>
      <c r="Q19" s="22">
        <v>138</v>
      </c>
      <c r="R19" s="23">
        <f>D19</f>
        <v>55</v>
      </c>
      <c r="S19" s="24">
        <f>SUM(Q19:R19)</f>
        <v>193</v>
      </c>
      <c r="T19" s="27">
        <f>P19+S19</f>
        <v>782</v>
      </c>
      <c r="U19" s="22">
        <v>153</v>
      </c>
      <c r="V19" s="23">
        <f>D19</f>
        <v>55</v>
      </c>
      <c r="W19" s="24">
        <f>SUM(U19:V19)</f>
        <v>208</v>
      </c>
      <c r="X19" s="27">
        <f>T19+W19</f>
        <v>990</v>
      </c>
      <c r="Y19" s="22">
        <v>140</v>
      </c>
      <c r="Z19" s="23">
        <f>D19</f>
        <v>55</v>
      </c>
      <c r="AA19" s="24">
        <f>SUM(Y19:Z19)</f>
        <v>195</v>
      </c>
      <c r="AB19" s="25">
        <f>H19+K19+O19+S19+W19+AA19</f>
        <v>1185</v>
      </c>
      <c r="AC19" s="26">
        <f t="shared" si="1"/>
        <v>142.5</v>
      </c>
    </row>
    <row r="20" spans="1:29" ht="12.75">
      <c r="A20" s="19">
        <v>17</v>
      </c>
      <c r="B20" s="20" t="s">
        <v>191</v>
      </c>
      <c r="C20" s="20">
        <v>136</v>
      </c>
      <c r="D20" s="21">
        <v>57</v>
      </c>
      <c r="E20" s="28">
        <v>39</v>
      </c>
      <c r="F20" s="22">
        <v>137</v>
      </c>
      <c r="G20" s="23">
        <f>D20</f>
        <v>57</v>
      </c>
      <c r="H20" s="24">
        <f>SUM(F20:G20)</f>
        <v>194</v>
      </c>
      <c r="I20" s="22">
        <v>119</v>
      </c>
      <c r="J20" s="23">
        <f>D20</f>
        <v>57</v>
      </c>
      <c r="K20" s="24">
        <f>SUM(I20:J20)</f>
        <v>176</v>
      </c>
      <c r="L20" s="27">
        <f>H20+K20</f>
        <v>370</v>
      </c>
      <c r="M20" s="22">
        <v>142</v>
      </c>
      <c r="N20" s="23">
        <f>D20</f>
        <v>57</v>
      </c>
      <c r="O20" s="24">
        <f>SUM(M20:N20)</f>
        <v>199</v>
      </c>
      <c r="P20" s="27">
        <f>L20+O20</f>
        <v>569</v>
      </c>
      <c r="Q20" s="22">
        <v>145</v>
      </c>
      <c r="R20" s="23">
        <f>D20</f>
        <v>57</v>
      </c>
      <c r="S20" s="24">
        <f>SUM(Q20:R20)</f>
        <v>202</v>
      </c>
      <c r="T20" s="27">
        <f>P20+S20</f>
        <v>771</v>
      </c>
      <c r="U20" s="22">
        <v>145</v>
      </c>
      <c r="V20" s="23">
        <f>D20</f>
        <v>57</v>
      </c>
      <c r="W20" s="24">
        <f>SUM(U20:V20)</f>
        <v>202</v>
      </c>
      <c r="X20" s="27">
        <f>T20+W20</f>
        <v>973</v>
      </c>
      <c r="Y20" s="22">
        <v>151</v>
      </c>
      <c r="Z20" s="23">
        <f>D20</f>
        <v>57</v>
      </c>
      <c r="AA20" s="24">
        <f>SUM(Y20:Z20)</f>
        <v>208</v>
      </c>
      <c r="AB20" s="25">
        <f>H20+K20+O20+S20+W20+AA20</f>
        <v>1181</v>
      </c>
      <c r="AC20" s="26">
        <f t="shared" si="1"/>
        <v>139.83333333333334</v>
      </c>
    </row>
    <row r="21" spans="1:29" ht="12.75">
      <c r="A21" s="19">
        <v>18</v>
      </c>
      <c r="B21" s="20" t="s">
        <v>155</v>
      </c>
      <c r="C21" s="20">
        <v>165</v>
      </c>
      <c r="D21" s="21">
        <v>31</v>
      </c>
      <c r="E21" s="28">
        <v>11</v>
      </c>
      <c r="F21" s="22">
        <v>177</v>
      </c>
      <c r="G21" s="23">
        <f>D21</f>
        <v>31</v>
      </c>
      <c r="H21" s="24">
        <f>SUM(F21:G21)</f>
        <v>208</v>
      </c>
      <c r="I21" s="22">
        <v>155</v>
      </c>
      <c r="J21" s="23">
        <f>D21</f>
        <v>31</v>
      </c>
      <c r="K21" s="24">
        <f>SUM(I21:J21)</f>
        <v>186</v>
      </c>
      <c r="L21" s="27">
        <f>H21+K21</f>
        <v>394</v>
      </c>
      <c r="M21" s="22">
        <v>178</v>
      </c>
      <c r="N21" s="23">
        <f>D21</f>
        <v>31</v>
      </c>
      <c r="O21" s="24">
        <f>SUM(M21:N21)</f>
        <v>209</v>
      </c>
      <c r="P21" s="27">
        <f>L21+O21</f>
        <v>603</v>
      </c>
      <c r="Q21" s="22">
        <v>167</v>
      </c>
      <c r="R21" s="23">
        <f>D21</f>
        <v>31</v>
      </c>
      <c r="S21" s="24">
        <f>SUM(Q21:R21)</f>
        <v>198</v>
      </c>
      <c r="T21" s="27">
        <f>P21+S21</f>
        <v>801</v>
      </c>
      <c r="U21" s="22">
        <v>169</v>
      </c>
      <c r="V21" s="23">
        <f>D21</f>
        <v>31</v>
      </c>
      <c r="W21" s="24">
        <f>SUM(U21:V21)</f>
        <v>200</v>
      </c>
      <c r="X21" s="27">
        <f>T21+W21</f>
        <v>1001</v>
      </c>
      <c r="Y21" s="22">
        <v>148</v>
      </c>
      <c r="Z21" s="23">
        <f>D21</f>
        <v>31</v>
      </c>
      <c r="AA21" s="24">
        <f>SUM(Y21:Z21)</f>
        <v>179</v>
      </c>
      <c r="AB21" s="25">
        <f>H21+K21+O21+S21+W21+AA21</f>
        <v>1180</v>
      </c>
      <c r="AC21" s="26">
        <f t="shared" si="1"/>
        <v>165.66666666666666</v>
      </c>
    </row>
    <row r="22" spans="1:29" ht="12.75">
      <c r="A22" s="19">
        <v>19</v>
      </c>
      <c r="B22" s="20" t="s">
        <v>220</v>
      </c>
      <c r="C22" s="20">
        <v>180</v>
      </c>
      <c r="D22" s="21">
        <v>18</v>
      </c>
      <c r="E22" s="28">
        <v>35</v>
      </c>
      <c r="F22" s="22">
        <v>141</v>
      </c>
      <c r="G22" s="23">
        <f>D22</f>
        <v>18</v>
      </c>
      <c r="H22" s="24">
        <f>SUM(F22:G22)</f>
        <v>159</v>
      </c>
      <c r="I22" s="22">
        <v>197</v>
      </c>
      <c r="J22" s="23">
        <f>D22</f>
        <v>18</v>
      </c>
      <c r="K22" s="24">
        <f>SUM(I22:J22)</f>
        <v>215</v>
      </c>
      <c r="L22" s="27">
        <f>H22+K22</f>
        <v>374</v>
      </c>
      <c r="M22" s="22">
        <v>179</v>
      </c>
      <c r="N22" s="23">
        <f>D22</f>
        <v>18</v>
      </c>
      <c r="O22" s="24">
        <f>SUM(M22:N22)</f>
        <v>197</v>
      </c>
      <c r="P22" s="27">
        <f>L22+O22</f>
        <v>571</v>
      </c>
      <c r="Q22" s="22">
        <v>235</v>
      </c>
      <c r="R22" s="23">
        <f>D22</f>
        <v>18</v>
      </c>
      <c r="S22" s="24">
        <f>SUM(Q22:R22)</f>
        <v>253</v>
      </c>
      <c r="T22" s="27">
        <f>P22+S22</f>
        <v>824</v>
      </c>
      <c r="U22" s="22">
        <v>146</v>
      </c>
      <c r="V22" s="23">
        <f>D22</f>
        <v>18</v>
      </c>
      <c r="W22" s="24">
        <f>SUM(U22:V22)</f>
        <v>164</v>
      </c>
      <c r="X22" s="27">
        <f>T22+W22</f>
        <v>988</v>
      </c>
      <c r="Y22" s="22">
        <v>170</v>
      </c>
      <c r="Z22" s="23">
        <f>D22</f>
        <v>18</v>
      </c>
      <c r="AA22" s="24">
        <f>SUM(Y22:Z22)</f>
        <v>188</v>
      </c>
      <c r="AB22" s="25">
        <f>H22+K22+O22+S22+W22+AA22</f>
        <v>1176</v>
      </c>
      <c r="AC22" s="26">
        <f t="shared" si="1"/>
        <v>178</v>
      </c>
    </row>
    <row r="23" spans="1:29" ht="12.75">
      <c r="A23" s="19">
        <v>20</v>
      </c>
      <c r="B23" s="20" t="s">
        <v>162</v>
      </c>
      <c r="C23" s="20">
        <v>177</v>
      </c>
      <c r="D23" s="21">
        <v>20</v>
      </c>
      <c r="E23" s="28">
        <v>17</v>
      </c>
      <c r="F23" s="22">
        <v>197</v>
      </c>
      <c r="G23" s="23">
        <f>D23</f>
        <v>20</v>
      </c>
      <c r="H23" s="24">
        <f>SUM(F23:G23)</f>
        <v>217</v>
      </c>
      <c r="I23" s="22">
        <v>169</v>
      </c>
      <c r="J23" s="23">
        <f>D23</f>
        <v>20</v>
      </c>
      <c r="K23" s="24">
        <f>SUM(I23:J23)</f>
        <v>189</v>
      </c>
      <c r="L23" s="27">
        <f>H23+K23</f>
        <v>406</v>
      </c>
      <c r="M23" s="22">
        <v>150</v>
      </c>
      <c r="N23" s="23">
        <f>D23</f>
        <v>20</v>
      </c>
      <c r="O23" s="24">
        <f>SUM(M23:N23)</f>
        <v>170</v>
      </c>
      <c r="P23" s="27">
        <f>L23+O23</f>
        <v>576</v>
      </c>
      <c r="Q23" s="22">
        <v>201</v>
      </c>
      <c r="R23" s="23">
        <f>D23</f>
        <v>20</v>
      </c>
      <c r="S23" s="24">
        <f>SUM(Q23:R23)</f>
        <v>221</v>
      </c>
      <c r="T23" s="27">
        <f>P23+S23</f>
        <v>797</v>
      </c>
      <c r="U23" s="22">
        <v>173</v>
      </c>
      <c r="V23" s="23">
        <f>D23</f>
        <v>20</v>
      </c>
      <c r="W23" s="24">
        <f>SUM(U23:V23)</f>
        <v>193</v>
      </c>
      <c r="X23" s="27">
        <f>T23+W23</f>
        <v>990</v>
      </c>
      <c r="Y23" s="22">
        <v>164</v>
      </c>
      <c r="Z23" s="23">
        <f>D23</f>
        <v>20</v>
      </c>
      <c r="AA23" s="24">
        <f>SUM(Y23:Z23)</f>
        <v>184</v>
      </c>
      <c r="AB23" s="25">
        <f>H23+K23+O23+S23+W23+AA23</f>
        <v>1174</v>
      </c>
      <c r="AC23" s="26">
        <f t="shared" si="1"/>
        <v>175.66666666666666</v>
      </c>
    </row>
    <row r="24" spans="1:29" ht="12.75">
      <c r="A24" s="19">
        <v>21</v>
      </c>
      <c r="B24" s="20" t="s">
        <v>166</v>
      </c>
      <c r="C24" s="20">
        <v>131</v>
      </c>
      <c r="D24" s="21">
        <v>62</v>
      </c>
      <c r="E24" s="28">
        <v>21</v>
      </c>
      <c r="F24" s="22">
        <v>121</v>
      </c>
      <c r="G24" s="23">
        <f>D24</f>
        <v>62</v>
      </c>
      <c r="H24" s="24">
        <f>SUM(F24:G24)</f>
        <v>183</v>
      </c>
      <c r="I24" s="22">
        <v>101</v>
      </c>
      <c r="J24" s="23">
        <f>D24</f>
        <v>62</v>
      </c>
      <c r="K24" s="24">
        <f>SUM(I24:J24)</f>
        <v>163</v>
      </c>
      <c r="L24" s="27">
        <f>H24+K24</f>
        <v>346</v>
      </c>
      <c r="M24" s="22">
        <v>162</v>
      </c>
      <c r="N24" s="23">
        <f>D24</f>
        <v>62</v>
      </c>
      <c r="O24" s="24">
        <f>SUM(M24:N24)</f>
        <v>224</v>
      </c>
      <c r="P24" s="27">
        <f>L24+O24</f>
        <v>570</v>
      </c>
      <c r="Q24" s="22">
        <v>132</v>
      </c>
      <c r="R24" s="23">
        <f>D24</f>
        <v>62</v>
      </c>
      <c r="S24" s="24">
        <f>SUM(Q24:R24)</f>
        <v>194</v>
      </c>
      <c r="T24" s="27">
        <f>P24+S24</f>
        <v>764</v>
      </c>
      <c r="U24" s="22">
        <v>149</v>
      </c>
      <c r="V24" s="23">
        <f>D24</f>
        <v>62</v>
      </c>
      <c r="W24" s="24">
        <f>SUM(U24:V24)</f>
        <v>211</v>
      </c>
      <c r="X24" s="27">
        <f>T24+W24</f>
        <v>975</v>
      </c>
      <c r="Y24" s="22">
        <v>137</v>
      </c>
      <c r="Z24" s="23">
        <f>D24</f>
        <v>62</v>
      </c>
      <c r="AA24" s="24">
        <f>SUM(Y24:Z24)</f>
        <v>199</v>
      </c>
      <c r="AB24" s="25">
        <f>H24+K24+O24+S24+W24+AA24</f>
        <v>1174</v>
      </c>
      <c r="AC24" s="26">
        <f t="shared" si="1"/>
        <v>133.66666666666666</v>
      </c>
    </row>
    <row r="25" spans="1:29" ht="12.75">
      <c r="A25" s="19">
        <v>22</v>
      </c>
      <c r="B25" s="20" t="s">
        <v>157</v>
      </c>
      <c r="C25" s="20">
        <v>167</v>
      </c>
      <c r="D25" s="21">
        <v>29</v>
      </c>
      <c r="E25" s="28">
        <v>13</v>
      </c>
      <c r="F25" s="22">
        <v>151</v>
      </c>
      <c r="G25" s="23">
        <f>D25</f>
        <v>29</v>
      </c>
      <c r="H25" s="24">
        <f>SUM(F25:G25)</f>
        <v>180</v>
      </c>
      <c r="I25" s="22">
        <v>188</v>
      </c>
      <c r="J25" s="23">
        <f>D25</f>
        <v>29</v>
      </c>
      <c r="K25" s="24">
        <f>SUM(I25:J25)</f>
        <v>217</v>
      </c>
      <c r="L25" s="27">
        <f>H25+K25</f>
        <v>397</v>
      </c>
      <c r="M25" s="22">
        <v>146</v>
      </c>
      <c r="N25" s="23">
        <f>D25</f>
        <v>29</v>
      </c>
      <c r="O25" s="24">
        <f>SUM(M25:N25)</f>
        <v>175</v>
      </c>
      <c r="P25" s="27">
        <f>L25+O25</f>
        <v>572</v>
      </c>
      <c r="Q25" s="22">
        <v>171</v>
      </c>
      <c r="R25" s="23">
        <f>D25</f>
        <v>29</v>
      </c>
      <c r="S25" s="24">
        <f>SUM(Q25:R25)</f>
        <v>200</v>
      </c>
      <c r="T25" s="27">
        <f>P25+S25</f>
        <v>772</v>
      </c>
      <c r="U25" s="22">
        <v>203</v>
      </c>
      <c r="V25" s="23">
        <f>D25</f>
        <v>29</v>
      </c>
      <c r="W25" s="24">
        <f>SUM(U25:V25)</f>
        <v>232</v>
      </c>
      <c r="X25" s="27">
        <f>T25+W25</f>
        <v>1004</v>
      </c>
      <c r="Y25" s="22">
        <v>138</v>
      </c>
      <c r="Z25" s="23">
        <f>D25</f>
        <v>29</v>
      </c>
      <c r="AA25" s="24">
        <f>SUM(Y25:Z25)</f>
        <v>167</v>
      </c>
      <c r="AB25" s="25">
        <f>H25+K25+O25+S25+W25+AA25</f>
        <v>1171</v>
      </c>
      <c r="AC25" s="26">
        <f t="shared" si="1"/>
        <v>166.16666666666666</v>
      </c>
    </row>
    <row r="26" spans="1:29" ht="12.75">
      <c r="A26" s="19">
        <v>23</v>
      </c>
      <c r="B26" s="20" t="s">
        <v>159</v>
      </c>
      <c r="C26" s="20">
        <v>142</v>
      </c>
      <c r="D26" s="21">
        <v>52</v>
      </c>
      <c r="E26" s="28">
        <v>15</v>
      </c>
      <c r="F26" s="22">
        <v>142</v>
      </c>
      <c r="G26" s="23">
        <f>D26</f>
        <v>52</v>
      </c>
      <c r="H26" s="24">
        <f>SUM(F26:G26)</f>
        <v>194</v>
      </c>
      <c r="I26" s="22">
        <v>124</v>
      </c>
      <c r="J26" s="23">
        <f>D26</f>
        <v>52</v>
      </c>
      <c r="K26" s="24">
        <f>SUM(I26:J26)</f>
        <v>176</v>
      </c>
      <c r="L26" s="27">
        <f>H26+K26</f>
        <v>370</v>
      </c>
      <c r="M26" s="22">
        <v>146</v>
      </c>
      <c r="N26" s="23">
        <f>D26</f>
        <v>52</v>
      </c>
      <c r="O26" s="24">
        <f>SUM(M26:N26)</f>
        <v>198</v>
      </c>
      <c r="P26" s="27">
        <f>L26+O26</f>
        <v>568</v>
      </c>
      <c r="Q26" s="22">
        <v>166</v>
      </c>
      <c r="R26" s="23">
        <f>D26</f>
        <v>52</v>
      </c>
      <c r="S26" s="24">
        <f>SUM(Q26:R26)</f>
        <v>218</v>
      </c>
      <c r="T26" s="27">
        <f>P26+S26</f>
        <v>786</v>
      </c>
      <c r="U26" s="22">
        <v>149</v>
      </c>
      <c r="V26" s="23">
        <f>D26</f>
        <v>52</v>
      </c>
      <c r="W26" s="24">
        <f>SUM(U26:V26)</f>
        <v>201</v>
      </c>
      <c r="X26" s="27">
        <f>T26+W26</f>
        <v>987</v>
      </c>
      <c r="Y26" s="22">
        <v>128</v>
      </c>
      <c r="Z26" s="23">
        <f>D26</f>
        <v>52</v>
      </c>
      <c r="AA26" s="24">
        <f>SUM(Y26:Z26)</f>
        <v>180</v>
      </c>
      <c r="AB26" s="25">
        <f>H26+K26+O26+S26+W26+AA26</f>
        <v>1167</v>
      </c>
      <c r="AC26" s="26">
        <f aca="true" t="shared" si="2" ref="AC26:AC38">AVERAGE(F26,I26,M26,Q26,U26,Y26)</f>
        <v>142.5</v>
      </c>
    </row>
    <row r="27" spans="1:29" ht="12.75">
      <c r="A27" s="19">
        <v>24</v>
      </c>
      <c r="B27" s="20" t="s">
        <v>194</v>
      </c>
      <c r="C27" s="20">
        <v>152</v>
      </c>
      <c r="D27" s="21">
        <v>43</v>
      </c>
      <c r="E27" s="28">
        <v>43</v>
      </c>
      <c r="F27" s="22">
        <v>149</v>
      </c>
      <c r="G27" s="23">
        <f>D27</f>
        <v>43</v>
      </c>
      <c r="H27" s="24">
        <f>SUM(F27:G27)</f>
        <v>192</v>
      </c>
      <c r="I27" s="22">
        <v>156</v>
      </c>
      <c r="J27" s="23">
        <f>D27</f>
        <v>43</v>
      </c>
      <c r="K27" s="24">
        <f>SUM(I27:J27)</f>
        <v>199</v>
      </c>
      <c r="L27" s="27">
        <f>H27+K27</f>
        <v>391</v>
      </c>
      <c r="M27" s="22">
        <v>163</v>
      </c>
      <c r="N27" s="23">
        <f>D27</f>
        <v>43</v>
      </c>
      <c r="O27" s="24">
        <f>SUM(M27:N27)</f>
        <v>206</v>
      </c>
      <c r="P27" s="27">
        <f>L27+O27</f>
        <v>597</v>
      </c>
      <c r="Q27" s="22">
        <v>153</v>
      </c>
      <c r="R27" s="23">
        <f>D27</f>
        <v>43</v>
      </c>
      <c r="S27" s="24">
        <f>SUM(Q27:R27)</f>
        <v>196</v>
      </c>
      <c r="T27" s="27">
        <f>P27+S27</f>
        <v>793</v>
      </c>
      <c r="U27" s="22">
        <v>144</v>
      </c>
      <c r="V27" s="23">
        <f>D27</f>
        <v>43</v>
      </c>
      <c r="W27" s="24">
        <f>SUM(U27:V27)</f>
        <v>187</v>
      </c>
      <c r="X27" s="27">
        <f>T27+W27</f>
        <v>980</v>
      </c>
      <c r="Y27" s="22">
        <v>133</v>
      </c>
      <c r="Z27" s="23">
        <f>D27</f>
        <v>43</v>
      </c>
      <c r="AA27" s="24">
        <f>SUM(Y27:Z27)</f>
        <v>176</v>
      </c>
      <c r="AB27" s="25">
        <f>H27+K27+O27+S27+W27+AA27</f>
        <v>1156</v>
      </c>
      <c r="AC27" s="26">
        <f t="shared" si="2"/>
        <v>149.66666666666666</v>
      </c>
    </row>
    <row r="28" spans="1:29" ht="12.75">
      <c r="A28" s="19">
        <v>25</v>
      </c>
      <c r="B28" s="20" t="s">
        <v>149</v>
      </c>
      <c r="C28" s="20">
        <v>145</v>
      </c>
      <c r="D28" s="21">
        <v>49</v>
      </c>
      <c r="E28" s="28">
        <v>5</v>
      </c>
      <c r="F28" s="22">
        <v>116</v>
      </c>
      <c r="G28" s="23">
        <f>D28</f>
        <v>49</v>
      </c>
      <c r="H28" s="24">
        <f>SUM(F28:G28)</f>
        <v>165</v>
      </c>
      <c r="I28" s="22">
        <v>158</v>
      </c>
      <c r="J28" s="23">
        <f>D28</f>
        <v>49</v>
      </c>
      <c r="K28" s="24">
        <f>SUM(I28:J28)</f>
        <v>207</v>
      </c>
      <c r="L28" s="27">
        <f>H28+K28</f>
        <v>372</v>
      </c>
      <c r="M28" s="22">
        <v>133</v>
      </c>
      <c r="N28" s="23">
        <f>D28</f>
        <v>49</v>
      </c>
      <c r="O28" s="24">
        <f>SUM(M28:N28)</f>
        <v>182</v>
      </c>
      <c r="P28" s="27">
        <f>L28+O28</f>
        <v>554</v>
      </c>
      <c r="Q28" s="22">
        <v>146</v>
      </c>
      <c r="R28" s="23">
        <f>D28</f>
        <v>49</v>
      </c>
      <c r="S28" s="24">
        <f>SUM(Q28:R28)</f>
        <v>195</v>
      </c>
      <c r="T28" s="27">
        <f>P28+S28</f>
        <v>749</v>
      </c>
      <c r="U28" s="22">
        <v>155</v>
      </c>
      <c r="V28" s="23">
        <f>D28</f>
        <v>49</v>
      </c>
      <c r="W28" s="24">
        <f>SUM(U28:V28)</f>
        <v>204</v>
      </c>
      <c r="X28" s="27">
        <f>T28+W28</f>
        <v>953</v>
      </c>
      <c r="Y28" s="22">
        <v>149</v>
      </c>
      <c r="Z28" s="23">
        <f>D28</f>
        <v>49</v>
      </c>
      <c r="AA28" s="24">
        <f>SUM(Y28:Z28)</f>
        <v>198</v>
      </c>
      <c r="AB28" s="25">
        <f>H28+K28+O28+S28+W28+AA28</f>
        <v>1151</v>
      </c>
      <c r="AC28" s="26">
        <f t="shared" si="2"/>
        <v>142.83333333333334</v>
      </c>
    </row>
    <row r="29" spans="1:29" ht="12.75">
      <c r="A29" s="19">
        <v>26</v>
      </c>
      <c r="B29" s="20" t="s">
        <v>184</v>
      </c>
      <c r="C29" s="20">
        <v>106</v>
      </c>
      <c r="D29" s="21">
        <v>84</v>
      </c>
      <c r="E29" s="28">
        <v>34</v>
      </c>
      <c r="F29" s="22">
        <v>135</v>
      </c>
      <c r="G29" s="23">
        <f>D29</f>
        <v>84</v>
      </c>
      <c r="H29" s="24">
        <f>SUM(F29:G29)</f>
        <v>219</v>
      </c>
      <c r="I29" s="22">
        <v>106</v>
      </c>
      <c r="J29" s="23">
        <f>D29</f>
        <v>84</v>
      </c>
      <c r="K29" s="24">
        <f>SUM(I29:J29)</f>
        <v>190</v>
      </c>
      <c r="L29" s="27">
        <f>H29+K29</f>
        <v>409</v>
      </c>
      <c r="M29" s="22">
        <v>81</v>
      </c>
      <c r="N29" s="23">
        <f>D29</f>
        <v>84</v>
      </c>
      <c r="O29" s="24">
        <f>SUM(M29:N29)</f>
        <v>165</v>
      </c>
      <c r="P29" s="27">
        <f>L29+O29</f>
        <v>574</v>
      </c>
      <c r="Q29" s="22">
        <v>113</v>
      </c>
      <c r="R29" s="23">
        <f>D29</f>
        <v>84</v>
      </c>
      <c r="S29" s="24">
        <f>SUM(Q29:R29)</f>
        <v>197</v>
      </c>
      <c r="T29" s="27">
        <f>P29+S29</f>
        <v>771</v>
      </c>
      <c r="U29" s="22">
        <v>104</v>
      </c>
      <c r="V29" s="23">
        <f>D29</f>
        <v>84</v>
      </c>
      <c r="W29" s="24">
        <f>SUM(U29:V29)</f>
        <v>188</v>
      </c>
      <c r="X29" s="27">
        <f>T29+W29</f>
        <v>959</v>
      </c>
      <c r="Y29" s="22">
        <v>108</v>
      </c>
      <c r="Z29" s="23">
        <f>D29</f>
        <v>84</v>
      </c>
      <c r="AA29" s="24">
        <f>SUM(Y29:Z29)</f>
        <v>192</v>
      </c>
      <c r="AB29" s="25">
        <f>H29+K29+O29+S29+W29+AA29</f>
        <v>1151</v>
      </c>
      <c r="AC29" s="26">
        <f t="shared" si="2"/>
        <v>107.83333333333333</v>
      </c>
    </row>
    <row r="30" spans="1:29" ht="12.75">
      <c r="A30" s="19">
        <v>27</v>
      </c>
      <c r="B30" s="20" t="s">
        <v>161</v>
      </c>
      <c r="C30" s="20">
        <v>156</v>
      </c>
      <c r="D30" s="21">
        <v>39</v>
      </c>
      <c r="E30" s="28">
        <v>17</v>
      </c>
      <c r="F30" s="22">
        <v>178</v>
      </c>
      <c r="G30" s="23">
        <f>D30</f>
        <v>39</v>
      </c>
      <c r="H30" s="24">
        <f>SUM(F30:G30)</f>
        <v>217</v>
      </c>
      <c r="I30" s="22">
        <v>132</v>
      </c>
      <c r="J30" s="23">
        <f>D30</f>
        <v>39</v>
      </c>
      <c r="K30" s="24">
        <f>SUM(I30:J30)</f>
        <v>171</v>
      </c>
      <c r="L30" s="27">
        <f>H30+K30</f>
        <v>388</v>
      </c>
      <c r="M30" s="22">
        <v>180</v>
      </c>
      <c r="N30" s="23">
        <f>D30</f>
        <v>39</v>
      </c>
      <c r="O30" s="24">
        <f>SUM(M30:N30)</f>
        <v>219</v>
      </c>
      <c r="P30" s="27">
        <f>L30+O30</f>
        <v>607</v>
      </c>
      <c r="Q30" s="22">
        <v>167</v>
      </c>
      <c r="R30" s="23">
        <f>D30</f>
        <v>39</v>
      </c>
      <c r="S30" s="24">
        <f>SUM(Q30:R30)</f>
        <v>206</v>
      </c>
      <c r="T30" s="27">
        <f>P30+S30</f>
        <v>813</v>
      </c>
      <c r="U30" s="22">
        <v>114</v>
      </c>
      <c r="V30" s="23">
        <f>D30</f>
        <v>39</v>
      </c>
      <c r="W30" s="24">
        <f>SUM(U30:V30)</f>
        <v>153</v>
      </c>
      <c r="X30" s="27">
        <f>T30+W30</f>
        <v>966</v>
      </c>
      <c r="Y30" s="22">
        <v>145</v>
      </c>
      <c r="Z30" s="23">
        <f>D30</f>
        <v>39</v>
      </c>
      <c r="AA30" s="24">
        <f>SUM(Y30:Z30)</f>
        <v>184</v>
      </c>
      <c r="AB30" s="25">
        <f>H30+K30+O30+S30+W30+AA30</f>
        <v>1150</v>
      </c>
      <c r="AC30" s="26">
        <f t="shared" si="2"/>
        <v>152.66666666666666</v>
      </c>
    </row>
    <row r="31" spans="1:29" ht="12.75">
      <c r="A31" s="19">
        <v>28</v>
      </c>
      <c r="B31" s="20" t="s">
        <v>171</v>
      </c>
      <c r="C31" s="20">
        <v>117</v>
      </c>
      <c r="D31" s="21">
        <v>74</v>
      </c>
      <c r="E31" s="28">
        <v>24</v>
      </c>
      <c r="F31" s="22">
        <v>126</v>
      </c>
      <c r="G31" s="23">
        <f>D31</f>
        <v>74</v>
      </c>
      <c r="H31" s="24">
        <f>SUM(F31:G31)</f>
        <v>200</v>
      </c>
      <c r="I31" s="22">
        <v>103</v>
      </c>
      <c r="J31" s="23">
        <f>D31</f>
        <v>74</v>
      </c>
      <c r="K31" s="24">
        <f>SUM(I31:J31)</f>
        <v>177</v>
      </c>
      <c r="L31" s="27">
        <f>H31+K31</f>
        <v>377</v>
      </c>
      <c r="M31" s="22">
        <v>112</v>
      </c>
      <c r="N31" s="23">
        <f>D31</f>
        <v>74</v>
      </c>
      <c r="O31" s="24">
        <f>SUM(M31:N31)</f>
        <v>186</v>
      </c>
      <c r="P31" s="27">
        <f>L31+O31</f>
        <v>563</v>
      </c>
      <c r="Q31" s="22">
        <v>106</v>
      </c>
      <c r="R31" s="23">
        <f>D31</f>
        <v>74</v>
      </c>
      <c r="S31" s="24">
        <f>SUM(Q31:R31)</f>
        <v>180</v>
      </c>
      <c r="T31" s="27">
        <f>P31+S31</f>
        <v>743</v>
      </c>
      <c r="U31" s="22">
        <v>104</v>
      </c>
      <c r="V31" s="23">
        <f>D31</f>
        <v>74</v>
      </c>
      <c r="W31" s="24">
        <f>SUM(U31:V31)</f>
        <v>178</v>
      </c>
      <c r="X31" s="27">
        <f>T31+W31</f>
        <v>921</v>
      </c>
      <c r="Y31" s="22">
        <v>150</v>
      </c>
      <c r="Z31" s="23">
        <f>D31</f>
        <v>74</v>
      </c>
      <c r="AA31" s="24">
        <f>SUM(Y31:Z31)</f>
        <v>224</v>
      </c>
      <c r="AB31" s="25">
        <f>H31+K31+O31+S31+W31+AA31</f>
        <v>1145</v>
      </c>
      <c r="AC31" s="26">
        <f t="shared" si="2"/>
        <v>116.83333333333333</v>
      </c>
    </row>
    <row r="32" spans="1:29" ht="12.75">
      <c r="A32" s="19">
        <v>29</v>
      </c>
      <c r="B32" s="20" t="s">
        <v>144</v>
      </c>
      <c r="C32" s="20">
        <v>150</v>
      </c>
      <c r="D32" s="21">
        <v>45</v>
      </c>
      <c r="E32" s="28">
        <v>1</v>
      </c>
      <c r="F32" s="22">
        <v>142</v>
      </c>
      <c r="G32" s="23">
        <f>D32</f>
        <v>45</v>
      </c>
      <c r="H32" s="24">
        <f>SUM(F32:G32)</f>
        <v>187</v>
      </c>
      <c r="I32" s="22">
        <v>152</v>
      </c>
      <c r="J32" s="23">
        <f>D32</f>
        <v>45</v>
      </c>
      <c r="K32" s="24">
        <f>SUM(I32:J32)</f>
        <v>197</v>
      </c>
      <c r="L32" s="27">
        <f>H32+K32</f>
        <v>384</v>
      </c>
      <c r="M32" s="22">
        <v>187</v>
      </c>
      <c r="N32" s="23">
        <f>D32</f>
        <v>45</v>
      </c>
      <c r="O32" s="24">
        <f>SUM(M32:N32)</f>
        <v>232</v>
      </c>
      <c r="P32" s="27">
        <f>L32+O32</f>
        <v>616</v>
      </c>
      <c r="Q32" s="22">
        <v>123</v>
      </c>
      <c r="R32" s="23">
        <f>D32</f>
        <v>45</v>
      </c>
      <c r="S32" s="24">
        <f>SUM(Q32:R32)</f>
        <v>168</v>
      </c>
      <c r="T32" s="27">
        <f>P32+S32</f>
        <v>784</v>
      </c>
      <c r="U32" s="22">
        <v>123</v>
      </c>
      <c r="V32" s="23">
        <f>D32</f>
        <v>45</v>
      </c>
      <c r="W32" s="24">
        <f>SUM(U32:V32)</f>
        <v>168</v>
      </c>
      <c r="X32" s="27">
        <f>T32+W32</f>
        <v>952</v>
      </c>
      <c r="Y32" s="22">
        <v>147</v>
      </c>
      <c r="Z32" s="23">
        <f>D32</f>
        <v>45</v>
      </c>
      <c r="AA32" s="24">
        <f>SUM(Y32:Z32)</f>
        <v>192</v>
      </c>
      <c r="AB32" s="25">
        <f>H32+K32+O32+S32+W32+AA32</f>
        <v>1144</v>
      </c>
      <c r="AC32" s="26">
        <f t="shared" si="2"/>
        <v>145.66666666666666</v>
      </c>
    </row>
    <row r="33" spans="1:29" ht="12.75">
      <c r="A33" s="19">
        <v>30</v>
      </c>
      <c r="B33" s="20" t="s">
        <v>164</v>
      </c>
      <c r="C33" s="20">
        <v>178</v>
      </c>
      <c r="D33" s="21">
        <v>19</v>
      </c>
      <c r="E33" s="28">
        <v>19</v>
      </c>
      <c r="F33" s="22">
        <v>189</v>
      </c>
      <c r="G33" s="23">
        <f>D33</f>
        <v>19</v>
      </c>
      <c r="H33" s="24">
        <f>SUM(F33:G33)</f>
        <v>208</v>
      </c>
      <c r="I33" s="22">
        <v>149</v>
      </c>
      <c r="J33" s="23">
        <f>D33</f>
        <v>19</v>
      </c>
      <c r="K33" s="24">
        <f>SUM(I33:J33)</f>
        <v>168</v>
      </c>
      <c r="L33" s="27">
        <f>H33+K33</f>
        <v>376</v>
      </c>
      <c r="M33" s="22">
        <v>157</v>
      </c>
      <c r="N33" s="23">
        <f>D33</f>
        <v>19</v>
      </c>
      <c r="O33" s="24">
        <f>SUM(M33:N33)</f>
        <v>176</v>
      </c>
      <c r="P33" s="27">
        <f>L33+O33</f>
        <v>552</v>
      </c>
      <c r="Q33" s="22">
        <v>173</v>
      </c>
      <c r="R33" s="23">
        <f>D33</f>
        <v>19</v>
      </c>
      <c r="S33" s="24">
        <f>SUM(Q33:R33)</f>
        <v>192</v>
      </c>
      <c r="T33" s="27">
        <f>P33+S33</f>
        <v>744</v>
      </c>
      <c r="U33" s="22">
        <v>186</v>
      </c>
      <c r="V33" s="23">
        <f>D33</f>
        <v>19</v>
      </c>
      <c r="W33" s="24">
        <f>SUM(U33:V33)</f>
        <v>205</v>
      </c>
      <c r="X33" s="27">
        <f>T33+W33</f>
        <v>949</v>
      </c>
      <c r="Y33" s="22">
        <v>172</v>
      </c>
      <c r="Z33" s="23">
        <f>D33</f>
        <v>19</v>
      </c>
      <c r="AA33" s="24">
        <f>SUM(Y33:Z33)</f>
        <v>191</v>
      </c>
      <c r="AB33" s="25">
        <f>H33+K33+O33+S33+W33+AA33</f>
        <v>1140</v>
      </c>
      <c r="AC33" s="26">
        <f t="shared" si="2"/>
        <v>171</v>
      </c>
    </row>
    <row r="34" spans="1:29" ht="12.75">
      <c r="A34" s="19">
        <v>31</v>
      </c>
      <c r="B34" s="20" t="s">
        <v>167</v>
      </c>
      <c r="C34" s="20">
        <v>188</v>
      </c>
      <c r="D34" s="21">
        <v>10</v>
      </c>
      <c r="E34" s="28">
        <v>21</v>
      </c>
      <c r="F34" s="22">
        <v>189</v>
      </c>
      <c r="G34" s="23">
        <f>D34</f>
        <v>10</v>
      </c>
      <c r="H34" s="24">
        <f>SUM(F34:G34)</f>
        <v>199</v>
      </c>
      <c r="I34" s="22">
        <v>146</v>
      </c>
      <c r="J34" s="23">
        <f>D34</f>
        <v>10</v>
      </c>
      <c r="K34" s="24">
        <f>SUM(I34:J34)</f>
        <v>156</v>
      </c>
      <c r="L34" s="27">
        <f>H34+K34</f>
        <v>355</v>
      </c>
      <c r="M34" s="22">
        <v>200</v>
      </c>
      <c r="N34" s="23">
        <f>D34</f>
        <v>10</v>
      </c>
      <c r="O34" s="24">
        <f>SUM(M34:N34)</f>
        <v>210</v>
      </c>
      <c r="P34" s="27">
        <f>L34+O34</f>
        <v>565</v>
      </c>
      <c r="Q34" s="22">
        <v>187</v>
      </c>
      <c r="R34" s="23">
        <f>D34</f>
        <v>10</v>
      </c>
      <c r="S34" s="24">
        <f>SUM(Q34:R34)</f>
        <v>197</v>
      </c>
      <c r="T34" s="27">
        <f>P34+S34</f>
        <v>762</v>
      </c>
      <c r="U34" s="22">
        <v>195</v>
      </c>
      <c r="V34" s="23">
        <f>D34</f>
        <v>10</v>
      </c>
      <c r="W34" s="24">
        <f>SUM(U34:V34)</f>
        <v>205</v>
      </c>
      <c r="X34" s="27">
        <f>T34+W34</f>
        <v>967</v>
      </c>
      <c r="Y34" s="22">
        <v>156</v>
      </c>
      <c r="Z34" s="23">
        <f>D34</f>
        <v>10</v>
      </c>
      <c r="AA34" s="24">
        <f>SUM(Y34:Z34)</f>
        <v>166</v>
      </c>
      <c r="AB34" s="25">
        <f>H34+K34+O34+S34+W34+AA34</f>
        <v>1133</v>
      </c>
      <c r="AC34" s="26">
        <f t="shared" si="2"/>
        <v>178.83333333333334</v>
      </c>
    </row>
    <row r="35" spans="1:29" ht="12.75">
      <c r="A35" s="19">
        <v>32</v>
      </c>
      <c r="B35" s="20" t="s">
        <v>147</v>
      </c>
      <c r="C35" s="20">
        <v>159</v>
      </c>
      <c r="D35" s="21">
        <v>36</v>
      </c>
      <c r="E35" s="28">
        <v>3</v>
      </c>
      <c r="F35" s="22">
        <v>150</v>
      </c>
      <c r="G35" s="23">
        <f>D35</f>
        <v>36</v>
      </c>
      <c r="H35" s="24">
        <f>SUM(F35:G35)</f>
        <v>186</v>
      </c>
      <c r="I35" s="22">
        <v>151</v>
      </c>
      <c r="J35" s="23">
        <f>D35</f>
        <v>36</v>
      </c>
      <c r="K35" s="24">
        <f>SUM(I35:J35)</f>
        <v>187</v>
      </c>
      <c r="L35" s="27">
        <f>H35+K35</f>
        <v>373</v>
      </c>
      <c r="M35" s="22">
        <v>161</v>
      </c>
      <c r="N35" s="23">
        <f>D35</f>
        <v>36</v>
      </c>
      <c r="O35" s="24">
        <f>SUM(M35:N35)</f>
        <v>197</v>
      </c>
      <c r="P35" s="27">
        <f>L35+O35</f>
        <v>570</v>
      </c>
      <c r="Q35" s="22">
        <v>133</v>
      </c>
      <c r="R35" s="23">
        <f>D35</f>
        <v>36</v>
      </c>
      <c r="S35" s="24">
        <f>SUM(Q35:R35)</f>
        <v>169</v>
      </c>
      <c r="T35" s="27">
        <f>P35+S35</f>
        <v>739</v>
      </c>
      <c r="U35" s="22">
        <v>181</v>
      </c>
      <c r="V35" s="23">
        <f>D35</f>
        <v>36</v>
      </c>
      <c r="W35" s="24">
        <f>SUM(U35:V35)</f>
        <v>217</v>
      </c>
      <c r="X35" s="27">
        <f>T35+W35</f>
        <v>956</v>
      </c>
      <c r="Y35" s="22">
        <v>138</v>
      </c>
      <c r="Z35" s="23">
        <f>D35</f>
        <v>36</v>
      </c>
      <c r="AA35" s="24">
        <f>SUM(Y35:Z35)</f>
        <v>174</v>
      </c>
      <c r="AB35" s="25">
        <f>H35+K35+O35+S35+W35+AA35</f>
        <v>1130</v>
      </c>
      <c r="AC35" s="26">
        <f t="shared" si="2"/>
        <v>152.33333333333334</v>
      </c>
    </row>
    <row r="36" spans="1:29" ht="12.75">
      <c r="A36" s="19">
        <v>33</v>
      </c>
      <c r="B36" s="20" t="s">
        <v>181</v>
      </c>
      <c r="C36" s="20">
        <v>165</v>
      </c>
      <c r="D36" s="21">
        <v>31</v>
      </c>
      <c r="E36" s="28">
        <v>31</v>
      </c>
      <c r="F36" s="22">
        <v>166</v>
      </c>
      <c r="G36" s="23">
        <f>D36</f>
        <v>31</v>
      </c>
      <c r="H36" s="24">
        <f>SUM(F36:G36)</f>
        <v>197</v>
      </c>
      <c r="I36" s="22">
        <v>149</v>
      </c>
      <c r="J36" s="23">
        <f>D36</f>
        <v>31</v>
      </c>
      <c r="K36" s="24">
        <f>SUM(I36:J36)</f>
        <v>180</v>
      </c>
      <c r="L36" s="27">
        <f>H36+K36</f>
        <v>377</v>
      </c>
      <c r="M36" s="22">
        <v>170</v>
      </c>
      <c r="N36" s="23">
        <f>D36</f>
        <v>31</v>
      </c>
      <c r="O36" s="24">
        <f>SUM(M36:N36)</f>
        <v>201</v>
      </c>
      <c r="P36" s="27">
        <f>L36+O36</f>
        <v>578</v>
      </c>
      <c r="Q36" s="22">
        <v>146</v>
      </c>
      <c r="R36" s="23">
        <f>D36</f>
        <v>31</v>
      </c>
      <c r="S36" s="24">
        <f>SUM(Q36:R36)</f>
        <v>177</v>
      </c>
      <c r="T36" s="27">
        <f>P36+S36</f>
        <v>755</v>
      </c>
      <c r="U36" s="22">
        <v>178</v>
      </c>
      <c r="V36" s="23">
        <f>D36</f>
        <v>31</v>
      </c>
      <c r="W36" s="24">
        <f>SUM(U36:V36)</f>
        <v>209</v>
      </c>
      <c r="X36" s="27">
        <f>T36+W36</f>
        <v>964</v>
      </c>
      <c r="Y36" s="22">
        <v>132</v>
      </c>
      <c r="Z36" s="23">
        <f>D36</f>
        <v>31</v>
      </c>
      <c r="AA36" s="24">
        <f>SUM(Y36:Z36)</f>
        <v>163</v>
      </c>
      <c r="AB36" s="25">
        <f>H36+K36+O36+S36+W36+AA36</f>
        <v>1127</v>
      </c>
      <c r="AC36" s="26">
        <f t="shared" si="2"/>
        <v>156.83333333333334</v>
      </c>
    </row>
    <row r="37" spans="1:29" ht="12.75">
      <c r="A37" s="19">
        <v>34</v>
      </c>
      <c r="B37" s="20" t="s">
        <v>199</v>
      </c>
      <c r="C37" s="20">
        <v>130</v>
      </c>
      <c r="D37" s="21">
        <v>63</v>
      </c>
      <c r="E37" s="28">
        <v>14</v>
      </c>
      <c r="F37" s="22">
        <v>118</v>
      </c>
      <c r="G37" s="23">
        <f>D37</f>
        <v>63</v>
      </c>
      <c r="H37" s="24">
        <f>SUM(F37:G37)</f>
        <v>181</v>
      </c>
      <c r="I37" s="22">
        <v>138</v>
      </c>
      <c r="J37" s="23">
        <f>D37</f>
        <v>63</v>
      </c>
      <c r="K37" s="24">
        <f>SUM(I37:J37)</f>
        <v>201</v>
      </c>
      <c r="L37" s="27">
        <f>H37+K37</f>
        <v>382</v>
      </c>
      <c r="M37" s="22">
        <v>140</v>
      </c>
      <c r="N37" s="23">
        <f>D37</f>
        <v>63</v>
      </c>
      <c r="O37" s="24">
        <f>SUM(M37:N37)</f>
        <v>203</v>
      </c>
      <c r="P37" s="27">
        <f>L37+O37</f>
        <v>585</v>
      </c>
      <c r="Q37" s="22">
        <v>121</v>
      </c>
      <c r="R37" s="23">
        <f>D37</f>
        <v>63</v>
      </c>
      <c r="S37" s="24">
        <f>SUM(Q37:R37)</f>
        <v>184</v>
      </c>
      <c r="T37" s="27">
        <f>P37+S37</f>
        <v>769</v>
      </c>
      <c r="U37" s="22">
        <v>93</v>
      </c>
      <c r="V37" s="23">
        <f>D37</f>
        <v>63</v>
      </c>
      <c r="W37" s="24">
        <f>SUM(U37:V37)</f>
        <v>156</v>
      </c>
      <c r="X37" s="27">
        <f>T37+W37</f>
        <v>925</v>
      </c>
      <c r="Y37" s="22">
        <v>137</v>
      </c>
      <c r="Z37" s="23">
        <f>D37</f>
        <v>63</v>
      </c>
      <c r="AA37" s="24">
        <f>SUM(Y37:Z37)</f>
        <v>200</v>
      </c>
      <c r="AB37" s="25">
        <f>H37+K37+O37+S37+W37+AA37</f>
        <v>1125</v>
      </c>
      <c r="AC37" s="26">
        <f t="shared" si="2"/>
        <v>124.5</v>
      </c>
    </row>
    <row r="38" spans="1:29" ht="12.75">
      <c r="A38" s="19">
        <v>35</v>
      </c>
      <c r="B38" s="20" t="s">
        <v>180</v>
      </c>
      <c r="C38" s="20">
        <v>158</v>
      </c>
      <c r="D38" s="21">
        <v>37</v>
      </c>
      <c r="E38" s="28">
        <v>30</v>
      </c>
      <c r="F38" s="22">
        <v>155</v>
      </c>
      <c r="G38" s="23">
        <f>D38</f>
        <v>37</v>
      </c>
      <c r="H38" s="24">
        <f>SUM(F38:G38)</f>
        <v>192</v>
      </c>
      <c r="I38" s="22">
        <v>158</v>
      </c>
      <c r="J38" s="23">
        <f>D38</f>
        <v>37</v>
      </c>
      <c r="K38" s="24">
        <f>SUM(I38:J38)</f>
        <v>195</v>
      </c>
      <c r="L38" s="27">
        <f>H38+K38</f>
        <v>387</v>
      </c>
      <c r="M38" s="22">
        <v>168</v>
      </c>
      <c r="N38" s="23">
        <f>D38</f>
        <v>37</v>
      </c>
      <c r="O38" s="24">
        <f>SUM(M38:N38)</f>
        <v>205</v>
      </c>
      <c r="P38" s="27">
        <f>L38+O38</f>
        <v>592</v>
      </c>
      <c r="Q38" s="22">
        <v>144</v>
      </c>
      <c r="R38" s="23">
        <f>D38</f>
        <v>37</v>
      </c>
      <c r="S38" s="24">
        <f>SUM(Q38:R38)</f>
        <v>181</v>
      </c>
      <c r="T38" s="27">
        <f>P38+S38</f>
        <v>773</v>
      </c>
      <c r="U38" s="22">
        <v>161</v>
      </c>
      <c r="V38" s="23">
        <f>D38</f>
        <v>37</v>
      </c>
      <c r="W38" s="24">
        <f>SUM(U38:V38)</f>
        <v>198</v>
      </c>
      <c r="X38" s="27">
        <f>T38+W38</f>
        <v>971</v>
      </c>
      <c r="Y38" s="22">
        <v>112</v>
      </c>
      <c r="Z38" s="23">
        <f>D38</f>
        <v>37</v>
      </c>
      <c r="AA38" s="24">
        <f>SUM(Y38:Z38)</f>
        <v>149</v>
      </c>
      <c r="AB38" s="25">
        <f>H38+K38+O38+S38+W38+AA38</f>
        <v>1120</v>
      </c>
      <c r="AC38" s="26">
        <f t="shared" si="2"/>
        <v>149.66666666666666</v>
      </c>
    </row>
    <row r="39" spans="1:29" ht="12.75">
      <c r="A39" s="19">
        <v>36</v>
      </c>
      <c r="B39" s="20" t="s">
        <v>175</v>
      </c>
      <c r="C39" s="20">
        <v>168</v>
      </c>
      <c r="D39" s="21">
        <v>28</v>
      </c>
      <c r="E39" s="28">
        <v>30</v>
      </c>
      <c r="F39" s="22">
        <v>166</v>
      </c>
      <c r="G39" s="23">
        <f>D39</f>
        <v>28</v>
      </c>
      <c r="H39" s="24">
        <f>SUM(F39:G39)</f>
        <v>194</v>
      </c>
      <c r="I39" s="22">
        <v>140</v>
      </c>
      <c r="J39" s="23">
        <f>D39</f>
        <v>28</v>
      </c>
      <c r="K39" s="24">
        <f>SUM(I39:J39)</f>
        <v>168</v>
      </c>
      <c r="L39" s="27">
        <f>H39+K39</f>
        <v>362</v>
      </c>
      <c r="M39" s="22">
        <v>162</v>
      </c>
      <c r="N39" s="23">
        <f>D39</f>
        <v>28</v>
      </c>
      <c r="O39" s="24">
        <f>SUM(M39:N39)</f>
        <v>190</v>
      </c>
      <c r="P39" s="27">
        <f>L39+O39</f>
        <v>552</v>
      </c>
      <c r="Q39" s="22">
        <v>177</v>
      </c>
      <c r="R39" s="23">
        <f>D39</f>
        <v>28</v>
      </c>
      <c r="S39" s="24">
        <f>SUM(Q39:R39)</f>
        <v>205</v>
      </c>
      <c r="T39" s="27">
        <f>P39+S39</f>
        <v>757</v>
      </c>
      <c r="U39" s="22">
        <v>156</v>
      </c>
      <c r="V39" s="23">
        <f>D39</f>
        <v>28</v>
      </c>
      <c r="W39" s="24">
        <f>SUM(U39:V39)</f>
        <v>184</v>
      </c>
      <c r="X39" s="27">
        <f>T39+W39</f>
        <v>941</v>
      </c>
      <c r="Y39" s="22">
        <v>149</v>
      </c>
      <c r="Z39" s="23">
        <f>D39</f>
        <v>28</v>
      </c>
      <c r="AA39" s="24">
        <f>SUM(Y39:Z39)</f>
        <v>177</v>
      </c>
      <c r="AB39" s="25">
        <f>H39+K39+O39+S39+W39+AA39</f>
        <v>1118</v>
      </c>
      <c r="AC39" s="26">
        <f aca="true" t="shared" si="3" ref="AC39:AC59">AVERAGE(F39,I39,M39,Q39,U39,Y39)</f>
        <v>158.33333333333334</v>
      </c>
    </row>
    <row r="40" spans="1:29" ht="12.75">
      <c r="A40" s="19">
        <v>37</v>
      </c>
      <c r="B40" s="20" t="s">
        <v>163</v>
      </c>
      <c r="C40" s="20">
        <v>166</v>
      </c>
      <c r="D40" s="21">
        <v>30</v>
      </c>
      <c r="E40" s="28">
        <v>18</v>
      </c>
      <c r="F40" s="22">
        <v>168</v>
      </c>
      <c r="G40" s="23">
        <f>D40</f>
        <v>30</v>
      </c>
      <c r="H40" s="24">
        <f>SUM(F40:G40)</f>
        <v>198</v>
      </c>
      <c r="I40" s="22">
        <v>138</v>
      </c>
      <c r="J40" s="23">
        <f>D40</f>
        <v>30</v>
      </c>
      <c r="K40" s="24">
        <f>SUM(I40:J40)</f>
        <v>168</v>
      </c>
      <c r="L40" s="27">
        <f>H40+K40</f>
        <v>366</v>
      </c>
      <c r="M40" s="22">
        <v>176</v>
      </c>
      <c r="N40" s="23">
        <f>D40</f>
        <v>30</v>
      </c>
      <c r="O40" s="24">
        <f>SUM(M40:N40)</f>
        <v>206</v>
      </c>
      <c r="P40" s="27">
        <f>L40+O40</f>
        <v>572</v>
      </c>
      <c r="Q40" s="22">
        <v>144</v>
      </c>
      <c r="R40" s="23">
        <f>D40</f>
        <v>30</v>
      </c>
      <c r="S40" s="24">
        <f>SUM(Q40:R40)</f>
        <v>174</v>
      </c>
      <c r="T40" s="27">
        <f>P40+S40</f>
        <v>746</v>
      </c>
      <c r="U40" s="22">
        <v>160</v>
      </c>
      <c r="V40" s="23">
        <f>D40</f>
        <v>30</v>
      </c>
      <c r="W40" s="24">
        <f>SUM(U40:V40)</f>
        <v>190</v>
      </c>
      <c r="X40" s="27">
        <f>T40+W40</f>
        <v>936</v>
      </c>
      <c r="Y40" s="22">
        <v>145</v>
      </c>
      <c r="Z40" s="23">
        <f>D40</f>
        <v>30</v>
      </c>
      <c r="AA40" s="24">
        <f>SUM(Y40:Z40)</f>
        <v>175</v>
      </c>
      <c r="AB40" s="25">
        <f>H40+K40+O40+S40+W40+AA40</f>
        <v>1111</v>
      </c>
      <c r="AC40" s="26">
        <f t="shared" si="3"/>
        <v>155.16666666666666</v>
      </c>
    </row>
    <row r="41" spans="1:29" ht="12.75">
      <c r="A41" s="19">
        <v>38</v>
      </c>
      <c r="B41" s="20" t="s">
        <v>154</v>
      </c>
      <c r="C41" s="20">
        <v>164</v>
      </c>
      <c r="D41" s="21">
        <v>32</v>
      </c>
      <c r="E41" s="28">
        <v>11</v>
      </c>
      <c r="F41" s="22">
        <v>210</v>
      </c>
      <c r="G41" s="23">
        <f>D41</f>
        <v>32</v>
      </c>
      <c r="H41" s="24">
        <f>SUM(F41:G41)</f>
        <v>242</v>
      </c>
      <c r="I41" s="22">
        <v>98</v>
      </c>
      <c r="J41" s="23">
        <f>D41</f>
        <v>32</v>
      </c>
      <c r="K41" s="24">
        <f>SUM(I41:J41)</f>
        <v>130</v>
      </c>
      <c r="L41" s="27">
        <f>H41+K41</f>
        <v>372</v>
      </c>
      <c r="M41" s="22">
        <v>122</v>
      </c>
      <c r="N41" s="23">
        <f>D41</f>
        <v>32</v>
      </c>
      <c r="O41" s="24">
        <f>SUM(M41:N41)</f>
        <v>154</v>
      </c>
      <c r="P41" s="27">
        <f>L41+O41</f>
        <v>526</v>
      </c>
      <c r="Q41" s="22">
        <v>181</v>
      </c>
      <c r="R41" s="23">
        <f>D41</f>
        <v>32</v>
      </c>
      <c r="S41" s="24">
        <f>SUM(Q41:R41)</f>
        <v>213</v>
      </c>
      <c r="T41" s="27">
        <f>P41+S41</f>
        <v>739</v>
      </c>
      <c r="U41" s="22">
        <v>146</v>
      </c>
      <c r="V41" s="23">
        <f>D41</f>
        <v>32</v>
      </c>
      <c r="W41" s="24">
        <f>SUM(U41:V41)</f>
        <v>178</v>
      </c>
      <c r="X41" s="27">
        <f>T41+W41</f>
        <v>917</v>
      </c>
      <c r="Y41" s="22">
        <v>158</v>
      </c>
      <c r="Z41" s="23">
        <f>D41</f>
        <v>32</v>
      </c>
      <c r="AA41" s="24">
        <f>SUM(Y41:Z41)</f>
        <v>190</v>
      </c>
      <c r="AB41" s="25">
        <f>H41+K41+O41+S41+W41+AA41</f>
        <v>1107</v>
      </c>
      <c r="AC41" s="26">
        <f t="shared" si="3"/>
        <v>152.5</v>
      </c>
    </row>
    <row r="42" spans="1:29" ht="12.75">
      <c r="A42" s="19">
        <v>39</v>
      </c>
      <c r="B42" s="20" t="s">
        <v>195</v>
      </c>
      <c r="C42" s="20">
        <v>156</v>
      </c>
      <c r="D42" s="21">
        <v>38</v>
      </c>
      <c r="E42" s="28">
        <v>43</v>
      </c>
      <c r="F42" s="22">
        <v>119</v>
      </c>
      <c r="G42" s="23">
        <f>D42</f>
        <v>38</v>
      </c>
      <c r="H42" s="24">
        <f>SUM(F42:G42)</f>
        <v>157</v>
      </c>
      <c r="I42" s="22">
        <v>159</v>
      </c>
      <c r="J42" s="23">
        <f>D42</f>
        <v>38</v>
      </c>
      <c r="K42" s="24">
        <f>SUM(I42:J42)</f>
        <v>197</v>
      </c>
      <c r="L42" s="27">
        <f>H42+K42</f>
        <v>354</v>
      </c>
      <c r="M42" s="22">
        <v>158</v>
      </c>
      <c r="N42" s="23">
        <f>D42</f>
        <v>38</v>
      </c>
      <c r="O42" s="24">
        <f>SUM(M42:N42)</f>
        <v>196</v>
      </c>
      <c r="P42" s="27">
        <f>L42+O42</f>
        <v>550</v>
      </c>
      <c r="Q42" s="22">
        <v>159</v>
      </c>
      <c r="R42" s="23">
        <f>D42</f>
        <v>38</v>
      </c>
      <c r="S42" s="24">
        <f>SUM(Q42:R42)</f>
        <v>197</v>
      </c>
      <c r="T42" s="27">
        <f>P42+S42</f>
        <v>747</v>
      </c>
      <c r="U42" s="22">
        <v>146</v>
      </c>
      <c r="V42" s="23">
        <f>D42</f>
        <v>38</v>
      </c>
      <c r="W42" s="24">
        <f>SUM(U42:V42)</f>
        <v>184</v>
      </c>
      <c r="X42" s="27">
        <f>T42+W42</f>
        <v>931</v>
      </c>
      <c r="Y42" s="22">
        <v>135</v>
      </c>
      <c r="Z42" s="23">
        <f>D42</f>
        <v>38</v>
      </c>
      <c r="AA42" s="24">
        <f>SUM(Y42:Z42)</f>
        <v>173</v>
      </c>
      <c r="AB42" s="25">
        <f>H42+K42+O42+S42+W42+AA42</f>
        <v>1104</v>
      </c>
      <c r="AC42" s="26">
        <f t="shared" si="3"/>
        <v>146</v>
      </c>
    </row>
    <row r="43" spans="1:29" ht="12.75">
      <c r="A43" s="19">
        <v>40</v>
      </c>
      <c r="B43" s="20" t="s">
        <v>219</v>
      </c>
      <c r="C43" s="20">
        <v>186</v>
      </c>
      <c r="D43" s="21">
        <v>12</v>
      </c>
      <c r="E43" s="28">
        <v>26</v>
      </c>
      <c r="F43" s="22">
        <v>155</v>
      </c>
      <c r="G43" s="23">
        <f>D43</f>
        <v>12</v>
      </c>
      <c r="H43" s="24">
        <f>SUM(F43:G43)</f>
        <v>167</v>
      </c>
      <c r="I43" s="22">
        <v>148</v>
      </c>
      <c r="J43" s="23">
        <f>D43</f>
        <v>12</v>
      </c>
      <c r="K43" s="24">
        <f>SUM(I43:J43)</f>
        <v>160</v>
      </c>
      <c r="L43" s="27">
        <f>H43+K43</f>
        <v>327</v>
      </c>
      <c r="M43" s="22">
        <v>198</v>
      </c>
      <c r="N43" s="23">
        <f>D43</f>
        <v>12</v>
      </c>
      <c r="O43" s="24">
        <f>SUM(M43:N43)</f>
        <v>210</v>
      </c>
      <c r="P43" s="27">
        <f>L43+O43</f>
        <v>537</v>
      </c>
      <c r="Q43" s="22">
        <v>167</v>
      </c>
      <c r="R43" s="23">
        <f>D43</f>
        <v>12</v>
      </c>
      <c r="S43" s="24">
        <f>SUM(Q43:R43)</f>
        <v>179</v>
      </c>
      <c r="T43" s="27">
        <f>P43+S43</f>
        <v>716</v>
      </c>
      <c r="U43" s="22">
        <v>158</v>
      </c>
      <c r="V43" s="23">
        <f>D43</f>
        <v>12</v>
      </c>
      <c r="W43" s="24">
        <f>SUM(U43:V43)</f>
        <v>170</v>
      </c>
      <c r="X43" s="27">
        <f>T43+W43</f>
        <v>886</v>
      </c>
      <c r="Y43" s="22">
        <v>202</v>
      </c>
      <c r="Z43" s="23">
        <f>D43</f>
        <v>12</v>
      </c>
      <c r="AA43" s="24">
        <f>SUM(Y43:Z43)</f>
        <v>214</v>
      </c>
      <c r="AB43" s="25">
        <f>H43+K43+O43+S43+W43+AA43</f>
        <v>1100</v>
      </c>
      <c r="AC43" s="26">
        <f t="shared" si="3"/>
        <v>171.33333333333334</v>
      </c>
    </row>
    <row r="44" spans="1:29" ht="12.75">
      <c r="A44" s="19">
        <v>41</v>
      </c>
      <c r="B44" s="20" t="s">
        <v>156</v>
      </c>
      <c r="C44" s="20">
        <v>182</v>
      </c>
      <c r="D44" s="21">
        <v>16</v>
      </c>
      <c r="E44" s="28">
        <v>12</v>
      </c>
      <c r="F44" s="22">
        <v>164</v>
      </c>
      <c r="G44" s="23">
        <f>D44</f>
        <v>16</v>
      </c>
      <c r="H44" s="24">
        <f>SUM(F44:G44)</f>
        <v>180</v>
      </c>
      <c r="I44" s="22">
        <v>148</v>
      </c>
      <c r="J44" s="23">
        <f>D44</f>
        <v>16</v>
      </c>
      <c r="K44" s="24">
        <f>SUM(I44:J44)</f>
        <v>164</v>
      </c>
      <c r="L44" s="27">
        <f>H44+K44</f>
        <v>344</v>
      </c>
      <c r="M44" s="22">
        <v>256</v>
      </c>
      <c r="N44" s="23">
        <f>D44</f>
        <v>16</v>
      </c>
      <c r="O44" s="24">
        <f>SUM(M44:N44)</f>
        <v>272</v>
      </c>
      <c r="P44" s="27">
        <f>L44+O44</f>
        <v>616</v>
      </c>
      <c r="Q44" s="22">
        <v>125</v>
      </c>
      <c r="R44" s="23">
        <f>D44</f>
        <v>16</v>
      </c>
      <c r="S44" s="24">
        <f>SUM(Q44:R44)</f>
        <v>141</v>
      </c>
      <c r="T44" s="27">
        <f>P44+S44</f>
        <v>757</v>
      </c>
      <c r="U44" s="22">
        <v>145</v>
      </c>
      <c r="V44" s="23">
        <f>D44</f>
        <v>16</v>
      </c>
      <c r="W44" s="24">
        <f>SUM(U44:V44)</f>
        <v>161</v>
      </c>
      <c r="X44" s="27">
        <f>T44+W44</f>
        <v>918</v>
      </c>
      <c r="Y44" s="22">
        <v>157</v>
      </c>
      <c r="Z44" s="23">
        <f>D44</f>
        <v>16</v>
      </c>
      <c r="AA44" s="24">
        <f>SUM(Y44:Z44)</f>
        <v>173</v>
      </c>
      <c r="AB44" s="25">
        <f>H44+K44+O44+S44+W44+AA44</f>
        <v>1091</v>
      </c>
      <c r="AC44" s="26">
        <f t="shared" si="3"/>
        <v>165.83333333333334</v>
      </c>
    </row>
    <row r="45" spans="1:29" ht="12.75">
      <c r="A45" s="19">
        <v>42</v>
      </c>
      <c r="B45" s="20" t="s">
        <v>158</v>
      </c>
      <c r="C45" s="20">
        <v>174</v>
      </c>
      <c r="D45" s="21">
        <v>23</v>
      </c>
      <c r="E45" s="28">
        <v>14</v>
      </c>
      <c r="F45" s="22">
        <v>131</v>
      </c>
      <c r="G45" s="23">
        <f>D45</f>
        <v>23</v>
      </c>
      <c r="H45" s="24">
        <f>SUM(F45:G45)</f>
        <v>154</v>
      </c>
      <c r="I45" s="22">
        <v>138</v>
      </c>
      <c r="J45" s="23">
        <f>D45</f>
        <v>23</v>
      </c>
      <c r="K45" s="24">
        <f>SUM(I45:J45)</f>
        <v>161</v>
      </c>
      <c r="L45" s="27">
        <f>H45+K45</f>
        <v>315</v>
      </c>
      <c r="M45" s="22">
        <v>162</v>
      </c>
      <c r="N45" s="23">
        <f>D45</f>
        <v>23</v>
      </c>
      <c r="O45" s="24">
        <f>SUM(M45:N45)</f>
        <v>185</v>
      </c>
      <c r="P45" s="27">
        <f>L45+O45</f>
        <v>500</v>
      </c>
      <c r="Q45" s="22">
        <v>177</v>
      </c>
      <c r="R45" s="23">
        <f>D45</f>
        <v>23</v>
      </c>
      <c r="S45" s="24">
        <f>SUM(Q45:R45)</f>
        <v>200</v>
      </c>
      <c r="T45" s="27">
        <f>P45+S45</f>
        <v>700</v>
      </c>
      <c r="U45" s="22">
        <v>176</v>
      </c>
      <c r="V45" s="23">
        <f>D45</f>
        <v>23</v>
      </c>
      <c r="W45" s="24">
        <f>SUM(U45:V45)</f>
        <v>199</v>
      </c>
      <c r="X45" s="27">
        <f>T45+W45</f>
        <v>899</v>
      </c>
      <c r="Y45" s="22">
        <v>156</v>
      </c>
      <c r="Z45" s="23">
        <f>D45</f>
        <v>23</v>
      </c>
      <c r="AA45" s="24">
        <f>SUM(Y45:Z45)</f>
        <v>179</v>
      </c>
      <c r="AB45" s="25">
        <f>H45+K45+O45+S45+W45+AA45</f>
        <v>1078</v>
      </c>
      <c r="AC45" s="26">
        <f t="shared" si="3"/>
        <v>156.66666666666666</v>
      </c>
    </row>
    <row r="46" spans="1:29" ht="12.75">
      <c r="A46" s="19">
        <v>43</v>
      </c>
      <c r="B46" s="20" t="s">
        <v>218</v>
      </c>
      <c r="C46" s="20">
        <v>180</v>
      </c>
      <c r="D46" s="21">
        <v>18</v>
      </c>
      <c r="E46" s="28">
        <v>25</v>
      </c>
      <c r="F46" s="22">
        <v>169</v>
      </c>
      <c r="G46" s="23">
        <f>D46</f>
        <v>18</v>
      </c>
      <c r="H46" s="24">
        <f>SUM(F46:G46)</f>
        <v>187</v>
      </c>
      <c r="I46" s="22">
        <v>186</v>
      </c>
      <c r="J46" s="23">
        <f>D46</f>
        <v>18</v>
      </c>
      <c r="K46" s="24">
        <f>SUM(I46:J46)</f>
        <v>204</v>
      </c>
      <c r="L46" s="27">
        <f>H46+K46</f>
        <v>391</v>
      </c>
      <c r="M46" s="22">
        <v>172</v>
      </c>
      <c r="N46" s="23">
        <f>D46</f>
        <v>18</v>
      </c>
      <c r="O46" s="24">
        <f>SUM(M46:N46)</f>
        <v>190</v>
      </c>
      <c r="P46" s="27">
        <f>L46+O46</f>
        <v>581</v>
      </c>
      <c r="Q46" s="22">
        <v>142</v>
      </c>
      <c r="R46" s="23">
        <f>D46</f>
        <v>18</v>
      </c>
      <c r="S46" s="24">
        <f>SUM(Q46:R46)</f>
        <v>160</v>
      </c>
      <c r="T46" s="27">
        <f>P46+S46</f>
        <v>741</v>
      </c>
      <c r="U46" s="22">
        <v>166</v>
      </c>
      <c r="V46" s="23">
        <f>D46</f>
        <v>18</v>
      </c>
      <c r="W46" s="24">
        <f>SUM(U46:V46)</f>
        <v>184</v>
      </c>
      <c r="X46" s="27">
        <f>T46+W46</f>
        <v>925</v>
      </c>
      <c r="Y46" s="22">
        <v>135</v>
      </c>
      <c r="Z46" s="23">
        <f>D46</f>
        <v>18</v>
      </c>
      <c r="AA46" s="24">
        <f>SUM(Y46:Z46)</f>
        <v>153</v>
      </c>
      <c r="AB46" s="25">
        <f>H46+K46+O46+S46+W46+AA46</f>
        <v>1078</v>
      </c>
      <c r="AC46" s="26">
        <f t="shared" si="3"/>
        <v>161.66666666666666</v>
      </c>
    </row>
    <row r="47" spans="1:29" ht="12.75">
      <c r="A47" s="19">
        <v>44</v>
      </c>
      <c r="B47" s="20" t="s">
        <v>174</v>
      </c>
      <c r="C47" s="20">
        <v>165</v>
      </c>
      <c r="D47" s="21">
        <v>31</v>
      </c>
      <c r="E47" s="28">
        <v>27</v>
      </c>
      <c r="F47" s="22">
        <v>118</v>
      </c>
      <c r="G47" s="23">
        <f>D47</f>
        <v>31</v>
      </c>
      <c r="H47" s="24">
        <f>SUM(F47:G47)</f>
        <v>149</v>
      </c>
      <c r="I47" s="22">
        <v>167</v>
      </c>
      <c r="J47" s="23">
        <f>D47</f>
        <v>31</v>
      </c>
      <c r="K47" s="24">
        <f>SUM(I47:J47)</f>
        <v>198</v>
      </c>
      <c r="L47" s="27">
        <f>H47+K47</f>
        <v>347</v>
      </c>
      <c r="M47" s="22">
        <v>163</v>
      </c>
      <c r="N47" s="23">
        <f>D47</f>
        <v>31</v>
      </c>
      <c r="O47" s="24">
        <f>SUM(M47:N47)</f>
        <v>194</v>
      </c>
      <c r="P47" s="27">
        <f>L47+O47</f>
        <v>541</v>
      </c>
      <c r="Q47" s="22">
        <v>203</v>
      </c>
      <c r="R47" s="23">
        <f>D47</f>
        <v>31</v>
      </c>
      <c r="S47" s="24">
        <f>SUM(Q47:R47)</f>
        <v>234</v>
      </c>
      <c r="T47" s="27">
        <f>P47+S47</f>
        <v>775</v>
      </c>
      <c r="U47" s="22">
        <v>127</v>
      </c>
      <c r="V47" s="23">
        <f>D47</f>
        <v>31</v>
      </c>
      <c r="W47" s="24">
        <f>SUM(U47:V47)</f>
        <v>158</v>
      </c>
      <c r="X47" s="27">
        <f>T47+W47</f>
        <v>933</v>
      </c>
      <c r="Y47" s="22">
        <v>113</v>
      </c>
      <c r="Z47" s="23">
        <f>D47</f>
        <v>31</v>
      </c>
      <c r="AA47" s="24">
        <f>SUM(Y47:Z47)</f>
        <v>144</v>
      </c>
      <c r="AB47" s="25">
        <f>H47+K47+O47+S47+W47+AA47</f>
        <v>1077</v>
      </c>
      <c r="AC47" s="26">
        <f t="shared" si="3"/>
        <v>148.5</v>
      </c>
    </row>
    <row r="48" spans="1:29" ht="12.75">
      <c r="A48" s="19">
        <v>45</v>
      </c>
      <c r="B48" s="20" t="s">
        <v>182</v>
      </c>
      <c r="C48" s="20">
        <v>115</v>
      </c>
      <c r="D48" s="21">
        <v>76</v>
      </c>
      <c r="E48" s="28">
        <v>32</v>
      </c>
      <c r="F48" s="22">
        <v>100</v>
      </c>
      <c r="G48" s="23">
        <f>D48</f>
        <v>76</v>
      </c>
      <c r="H48" s="24">
        <f>SUM(F48:G48)</f>
        <v>176</v>
      </c>
      <c r="I48" s="22">
        <v>97</v>
      </c>
      <c r="J48" s="23">
        <f>D48</f>
        <v>76</v>
      </c>
      <c r="K48" s="24">
        <f>SUM(I48:J48)</f>
        <v>173</v>
      </c>
      <c r="L48" s="27">
        <f>H48+K48</f>
        <v>349</v>
      </c>
      <c r="M48" s="22">
        <v>119</v>
      </c>
      <c r="N48" s="23">
        <f>D48</f>
        <v>76</v>
      </c>
      <c r="O48" s="24">
        <f>SUM(M48:N48)</f>
        <v>195</v>
      </c>
      <c r="P48" s="27">
        <f>L48+O48</f>
        <v>544</v>
      </c>
      <c r="Q48" s="22">
        <v>91</v>
      </c>
      <c r="R48" s="23">
        <f>D48</f>
        <v>76</v>
      </c>
      <c r="S48" s="24">
        <f>SUM(Q48:R48)</f>
        <v>167</v>
      </c>
      <c r="T48" s="27">
        <f>P48+S48</f>
        <v>711</v>
      </c>
      <c r="U48" s="22">
        <v>102</v>
      </c>
      <c r="V48" s="23">
        <f>D48</f>
        <v>76</v>
      </c>
      <c r="W48" s="24">
        <f>SUM(U48:V48)</f>
        <v>178</v>
      </c>
      <c r="X48" s="27">
        <f>T48+W48</f>
        <v>889</v>
      </c>
      <c r="Y48" s="22">
        <v>112</v>
      </c>
      <c r="Z48" s="23">
        <f>D48</f>
        <v>76</v>
      </c>
      <c r="AA48" s="24">
        <f>SUM(Y48:Z48)</f>
        <v>188</v>
      </c>
      <c r="AB48" s="25">
        <f>H48+K48+O48+S48+W48+AA48</f>
        <v>1077</v>
      </c>
      <c r="AC48" s="26">
        <f t="shared" si="3"/>
        <v>103.5</v>
      </c>
    </row>
    <row r="49" spans="1:29" ht="12.75">
      <c r="A49" s="19">
        <v>46</v>
      </c>
      <c r="B49" s="20" t="s">
        <v>186</v>
      </c>
      <c r="C49" s="20">
        <v>168</v>
      </c>
      <c r="D49" s="21">
        <v>28</v>
      </c>
      <c r="E49" s="28">
        <v>35</v>
      </c>
      <c r="F49" s="22">
        <v>161</v>
      </c>
      <c r="G49" s="23">
        <f>D49</f>
        <v>28</v>
      </c>
      <c r="H49" s="24">
        <f>SUM(F49:G49)</f>
        <v>189</v>
      </c>
      <c r="I49" s="22">
        <v>153</v>
      </c>
      <c r="J49" s="23">
        <f>D49</f>
        <v>28</v>
      </c>
      <c r="K49" s="24">
        <f>SUM(I49:J49)</f>
        <v>181</v>
      </c>
      <c r="L49" s="27">
        <f>H49+K49</f>
        <v>370</v>
      </c>
      <c r="M49" s="22">
        <v>147</v>
      </c>
      <c r="N49" s="23">
        <f>D49</f>
        <v>28</v>
      </c>
      <c r="O49" s="24">
        <f>SUM(M49:N49)</f>
        <v>175</v>
      </c>
      <c r="P49" s="27">
        <f>L49+O49</f>
        <v>545</v>
      </c>
      <c r="Q49" s="22">
        <v>138</v>
      </c>
      <c r="R49" s="23">
        <f>D49</f>
        <v>28</v>
      </c>
      <c r="S49" s="24">
        <f>SUM(Q49:R49)</f>
        <v>166</v>
      </c>
      <c r="T49" s="27">
        <f>P49+S49</f>
        <v>711</v>
      </c>
      <c r="U49" s="22">
        <v>163</v>
      </c>
      <c r="V49" s="23">
        <f>D49</f>
        <v>28</v>
      </c>
      <c r="W49" s="24">
        <f>SUM(U49:V49)</f>
        <v>191</v>
      </c>
      <c r="X49" s="27">
        <f>T49+W49</f>
        <v>902</v>
      </c>
      <c r="Y49" s="22">
        <v>129</v>
      </c>
      <c r="Z49" s="23">
        <f>D49</f>
        <v>28</v>
      </c>
      <c r="AA49" s="24">
        <f>SUM(Y49:Z49)</f>
        <v>157</v>
      </c>
      <c r="AB49" s="25">
        <f>H49+K49+O49+S49+W49+AA49</f>
        <v>1059</v>
      </c>
      <c r="AC49" s="26">
        <f t="shared" si="3"/>
        <v>148.5</v>
      </c>
    </row>
    <row r="50" spans="1:29" ht="12.75">
      <c r="A50" s="19">
        <v>47</v>
      </c>
      <c r="B50" s="20" t="s">
        <v>150</v>
      </c>
      <c r="C50" s="20">
        <v>166</v>
      </c>
      <c r="D50" s="21">
        <v>30</v>
      </c>
      <c r="E50" s="28">
        <v>8</v>
      </c>
      <c r="F50" s="22">
        <v>152</v>
      </c>
      <c r="G50" s="23">
        <f>D50</f>
        <v>30</v>
      </c>
      <c r="H50" s="24">
        <f>SUM(F50:G50)</f>
        <v>182</v>
      </c>
      <c r="I50" s="22">
        <v>132</v>
      </c>
      <c r="J50" s="23">
        <f>D50</f>
        <v>30</v>
      </c>
      <c r="K50" s="24">
        <f>SUM(I50:J50)</f>
        <v>162</v>
      </c>
      <c r="L50" s="27">
        <f>H50+K50</f>
        <v>344</v>
      </c>
      <c r="M50" s="22">
        <v>137</v>
      </c>
      <c r="N50" s="23">
        <f>D50</f>
        <v>30</v>
      </c>
      <c r="O50" s="24">
        <f>SUM(M50:N50)</f>
        <v>167</v>
      </c>
      <c r="P50" s="27">
        <f>L50+O50</f>
        <v>511</v>
      </c>
      <c r="Q50" s="22">
        <v>160</v>
      </c>
      <c r="R50" s="23">
        <f>D50</f>
        <v>30</v>
      </c>
      <c r="S50" s="24">
        <f>SUM(Q50:R50)</f>
        <v>190</v>
      </c>
      <c r="T50" s="27">
        <f>P50+S50</f>
        <v>701</v>
      </c>
      <c r="U50" s="22">
        <v>138</v>
      </c>
      <c r="V50" s="23">
        <f>D50</f>
        <v>30</v>
      </c>
      <c r="W50" s="24">
        <f>SUM(U50:V50)</f>
        <v>168</v>
      </c>
      <c r="X50" s="27">
        <f>T50+W50</f>
        <v>869</v>
      </c>
      <c r="Y50" s="22">
        <v>141</v>
      </c>
      <c r="Z50" s="23">
        <f>D50</f>
        <v>30</v>
      </c>
      <c r="AA50" s="24">
        <f>SUM(Y50:Z50)</f>
        <v>171</v>
      </c>
      <c r="AB50" s="25">
        <f>H50+K50+O50+S50+W50+AA50</f>
        <v>1040</v>
      </c>
      <c r="AC50" s="26">
        <f t="shared" si="3"/>
        <v>143.33333333333334</v>
      </c>
    </row>
    <row r="51" spans="1:29" ht="12.75">
      <c r="A51" s="19">
        <v>48</v>
      </c>
      <c r="B51" s="20" t="s">
        <v>172</v>
      </c>
      <c r="C51" s="20">
        <v>134</v>
      </c>
      <c r="D51" s="21">
        <v>59</v>
      </c>
      <c r="E51" s="28">
        <v>26</v>
      </c>
      <c r="F51" s="22">
        <v>110</v>
      </c>
      <c r="G51" s="23">
        <f>D51</f>
        <v>59</v>
      </c>
      <c r="H51" s="24">
        <f>SUM(F51:G51)</f>
        <v>169</v>
      </c>
      <c r="I51" s="22">
        <v>125</v>
      </c>
      <c r="J51" s="23">
        <f>D51</f>
        <v>59</v>
      </c>
      <c r="K51" s="24">
        <f>SUM(I51:J51)</f>
        <v>184</v>
      </c>
      <c r="L51" s="27">
        <f>H51+K51</f>
        <v>353</v>
      </c>
      <c r="M51" s="22">
        <v>121</v>
      </c>
      <c r="N51" s="23">
        <f>D51</f>
        <v>59</v>
      </c>
      <c r="O51" s="24">
        <f>SUM(M51:N51)</f>
        <v>180</v>
      </c>
      <c r="P51" s="27">
        <f>L51+O51</f>
        <v>533</v>
      </c>
      <c r="Q51" s="22">
        <v>121</v>
      </c>
      <c r="R51" s="23">
        <f>D51</f>
        <v>59</v>
      </c>
      <c r="S51" s="24">
        <f>SUM(Q51:R51)</f>
        <v>180</v>
      </c>
      <c r="T51" s="27">
        <f>P51+S51</f>
        <v>713</v>
      </c>
      <c r="U51" s="22">
        <v>112</v>
      </c>
      <c r="V51" s="23">
        <f>D51</f>
        <v>59</v>
      </c>
      <c r="W51" s="24">
        <f>SUM(U51:V51)</f>
        <v>171</v>
      </c>
      <c r="X51" s="27">
        <f>T51+W51</f>
        <v>884</v>
      </c>
      <c r="Y51" s="22">
        <v>94</v>
      </c>
      <c r="Z51" s="23">
        <f>D51</f>
        <v>59</v>
      </c>
      <c r="AA51" s="24">
        <f>SUM(Y51:Z51)</f>
        <v>153</v>
      </c>
      <c r="AB51" s="25">
        <f>H51+K51+O51+S51+W51+AA51</f>
        <v>1037</v>
      </c>
      <c r="AC51" s="26">
        <f t="shared" si="3"/>
        <v>113.83333333333333</v>
      </c>
    </row>
    <row r="52" spans="1:29" ht="12.75">
      <c r="A52" s="19">
        <v>49</v>
      </c>
      <c r="B52" s="20" t="s">
        <v>187</v>
      </c>
      <c r="C52" s="20">
        <v>174</v>
      </c>
      <c r="D52" s="21">
        <v>23</v>
      </c>
      <c r="E52" s="28">
        <v>37</v>
      </c>
      <c r="F52" s="22">
        <v>174</v>
      </c>
      <c r="G52" s="23">
        <f>D52</f>
        <v>23</v>
      </c>
      <c r="H52" s="24">
        <f>SUM(F52:G52)</f>
        <v>197</v>
      </c>
      <c r="I52" s="22">
        <v>176</v>
      </c>
      <c r="J52" s="23">
        <f>D52</f>
        <v>23</v>
      </c>
      <c r="K52" s="24">
        <f>SUM(I52:J52)</f>
        <v>199</v>
      </c>
      <c r="L52" s="27">
        <f>H52+K52</f>
        <v>396</v>
      </c>
      <c r="M52" s="22">
        <v>140</v>
      </c>
      <c r="N52" s="23">
        <f>D52</f>
        <v>23</v>
      </c>
      <c r="O52" s="24">
        <f>SUM(M52:N52)</f>
        <v>163</v>
      </c>
      <c r="P52" s="27">
        <f>L52+O52</f>
        <v>559</v>
      </c>
      <c r="Q52" s="22">
        <v>118</v>
      </c>
      <c r="R52" s="23">
        <f>D52</f>
        <v>23</v>
      </c>
      <c r="S52" s="24">
        <f>SUM(Q52:R52)</f>
        <v>141</v>
      </c>
      <c r="T52" s="27">
        <f>P52+S52</f>
        <v>700</v>
      </c>
      <c r="U52" s="22">
        <v>165</v>
      </c>
      <c r="V52" s="23">
        <f>D52</f>
        <v>23</v>
      </c>
      <c r="W52" s="24">
        <f>SUM(U52:V52)</f>
        <v>188</v>
      </c>
      <c r="X52" s="27">
        <f>T52+W52</f>
        <v>888</v>
      </c>
      <c r="Y52" s="22">
        <v>119</v>
      </c>
      <c r="Z52" s="23">
        <f>D52</f>
        <v>23</v>
      </c>
      <c r="AA52" s="24">
        <f>SUM(Y52:Z52)</f>
        <v>142</v>
      </c>
      <c r="AB52" s="25">
        <f>H52+K52+O52+S52+W52+AA52</f>
        <v>1030</v>
      </c>
      <c r="AC52" s="26">
        <f t="shared" si="3"/>
        <v>148.66666666666666</v>
      </c>
    </row>
    <row r="53" spans="1:29" ht="12.75">
      <c r="A53" s="19">
        <v>50</v>
      </c>
      <c r="B53" s="20" t="s">
        <v>152</v>
      </c>
      <c r="C53" s="20">
        <v>174</v>
      </c>
      <c r="D53" s="21">
        <v>23</v>
      </c>
      <c r="E53" s="28">
        <v>9</v>
      </c>
      <c r="F53" s="22">
        <v>111</v>
      </c>
      <c r="G53" s="23">
        <f>D53</f>
        <v>23</v>
      </c>
      <c r="H53" s="24">
        <f>SUM(F53:G53)</f>
        <v>134</v>
      </c>
      <c r="I53" s="22">
        <v>200</v>
      </c>
      <c r="J53" s="23">
        <f>D53</f>
        <v>23</v>
      </c>
      <c r="K53" s="24">
        <f>SUM(I53:J53)</f>
        <v>223</v>
      </c>
      <c r="L53" s="27">
        <f>H53+K53</f>
        <v>357</v>
      </c>
      <c r="M53" s="22">
        <v>149</v>
      </c>
      <c r="N53" s="23">
        <f>D53</f>
        <v>23</v>
      </c>
      <c r="O53" s="24">
        <f>SUM(M53:N53)</f>
        <v>172</v>
      </c>
      <c r="P53" s="27">
        <f>L53+O53</f>
        <v>529</v>
      </c>
      <c r="Q53" s="22">
        <v>141</v>
      </c>
      <c r="R53" s="23">
        <f>D53</f>
        <v>23</v>
      </c>
      <c r="S53" s="24">
        <f>SUM(Q53:R53)</f>
        <v>164</v>
      </c>
      <c r="T53" s="27">
        <f>P53+S53</f>
        <v>693</v>
      </c>
      <c r="U53" s="22">
        <v>137</v>
      </c>
      <c r="V53" s="23">
        <f>D53</f>
        <v>23</v>
      </c>
      <c r="W53" s="24">
        <f>SUM(U53:V53)</f>
        <v>160</v>
      </c>
      <c r="X53" s="27">
        <f>T53+W53</f>
        <v>853</v>
      </c>
      <c r="Y53" s="22">
        <v>145</v>
      </c>
      <c r="Z53" s="23">
        <f>D53</f>
        <v>23</v>
      </c>
      <c r="AA53" s="24">
        <f>SUM(Y53:Z53)</f>
        <v>168</v>
      </c>
      <c r="AB53" s="25">
        <f>H53+K53+O53+S53+W53+AA53</f>
        <v>1021</v>
      </c>
      <c r="AC53" s="26">
        <f t="shared" si="3"/>
        <v>147.16666666666666</v>
      </c>
    </row>
    <row r="54" spans="1:29" ht="12.75">
      <c r="A54" s="19">
        <v>51</v>
      </c>
      <c r="B54" s="20" t="s">
        <v>170</v>
      </c>
      <c r="C54" s="20">
        <v>166</v>
      </c>
      <c r="D54" s="21">
        <v>30</v>
      </c>
      <c r="E54" s="28">
        <v>24</v>
      </c>
      <c r="F54" s="22">
        <v>142</v>
      </c>
      <c r="G54" s="23">
        <f>D54</f>
        <v>30</v>
      </c>
      <c r="H54" s="24">
        <f>SUM(F54:G54)</f>
        <v>172</v>
      </c>
      <c r="I54" s="22">
        <v>130</v>
      </c>
      <c r="J54" s="23">
        <f>D54</f>
        <v>30</v>
      </c>
      <c r="K54" s="24">
        <f>SUM(I54:J54)</f>
        <v>160</v>
      </c>
      <c r="L54" s="27">
        <f>H54+K54</f>
        <v>332</v>
      </c>
      <c r="M54" s="22">
        <v>103</v>
      </c>
      <c r="N54" s="23">
        <f>D54</f>
        <v>30</v>
      </c>
      <c r="O54" s="24">
        <f>SUM(M54:N54)</f>
        <v>133</v>
      </c>
      <c r="P54" s="27">
        <f>L54+O54</f>
        <v>465</v>
      </c>
      <c r="Q54" s="22">
        <v>163</v>
      </c>
      <c r="R54" s="23">
        <f>D54</f>
        <v>30</v>
      </c>
      <c r="S54" s="24">
        <f>SUM(Q54:R54)</f>
        <v>193</v>
      </c>
      <c r="T54" s="27">
        <f>P54+S54</f>
        <v>658</v>
      </c>
      <c r="U54" s="22">
        <v>149</v>
      </c>
      <c r="V54" s="23">
        <f>D54</f>
        <v>30</v>
      </c>
      <c r="W54" s="24">
        <f>SUM(U54:V54)</f>
        <v>179</v>
      </c>
      <c r="X54" s="27">
        <f>T54+W54</f>
        <v>837</v>
      </c>
      <c r="Y54" s="22">
        <v>149</v>
      </c>
      <c r="Z54" s="23">
        <f>D54</f>
        <v>30</v>
      </c>
      <c r="AA54" s="24">
        <f>SUM(Y54:Z54)</f>
        <v>179</v>
      </c>
      <c r="AB54" s="25">
        <f>H54+K54+O54+S54+W54+AA54</f>
        <v>1016</v>
      </c>
      <c r="AC54" s="26">
        <f t="shared" si="3"/>
        <v>139.33333333333334</v>
      </c>
    </row>
    <row r="55" spans="1:29" ht="12.75">
      <c r="A55" s="19">
        <v>52</v>
      </c>
      <c r="B55" s="20" t="s">
        <v>169</v>
      </c>
      <c r="C55" s="20">
        <v>171</v>
      </c>
      <c r="D55" s="21">
        <v>26</v>
      </c>
      <c r="E55" s="28">
        <v>23</v>
      </c>
      <c r="F55" s="22">
        <v>117</v>
      </c>
      <c r="G55" s="23">
        <f>D55</f>
        <v>26</v>
      </c>
      <c r="H55" s="24">
        <f>SUM(F55:G55)</f>
        <v>143</v>
      </c>
      <c r="I55" s="22">
        <v>151</v>
      </c>
      <c r="J55" s="23">
        <f>D55</f>
        <v>26</v>
      </c>
      <c r="K55" s="24">
        <f>SUM(I55:J55)</f>
        <v>177</v>
      </c>
      <c r="L55" s="27">
        <f>H55+K55</f>
        <v>320</v>
      </c>
      <c r="M55" s="22">
        <v>161</v>
      </c>
      <c r="N55" s="23">
        <f>D55</f>
        <v>26</v>
      </c>
      <c r="O55" s="24">
        <f>SUM(M55:N55)</f>
        <v>187</v>
      </c>
      <c r="P55" s="27">
        <f>L55+O55</f>
        <v>507</v>
      </c>
      <c r="Q55" s="22">
        <v>160</v>
      </c>
      <c r="R55" s="23">
        <f>D55</f>
        <v>26</v>
      </c>
      <c r="S55" s="24">
        <f>SUM(Q55:R55)</f>
        <v>186</v>
      </c>
      <c r="T55" s="27">
        <f>P55+S55</f>
        <v>693</v>
      </c>
      <c r="U55" s="22">
        <v>126</v>
      </c>
      <c r="V55" s="23">
        <f>D55</f>
        <v>26</v>
      </c>
      <c r="W55" s="24">
        <f>SUM(U55:V55)</f>
        <v>152</v>
      </c>
      <c r="X55" s="27">
        <f>T55+W55</f>
        <v>845</v>
      </c>
      <c r="Y55" s="22">
        <v>142</v>
      </c>
      <c r="Z55" s="23">
        <f>D55</f>
        <v>26</v>
      </c>
      <c r="AA55" s="24">
        <f>SUM(Y55:Z55)</f>
        <v>168</v>
      </c>
      <c r="AB55" s="25">
        <f>H55+K55+O55+S55+W55+AA55</f>
        <v>1013</v>
      </c>
      <c r="AC55" s="26">
        <f t="shared" si="3"/>
        <v>142.83333333333334</v>
      </c>
    </row>
    <row r="56" spans="1:29" ht="12.75">
      <c r="A56" s="19">
        <v>53</v>
      </c>
      <c r="B56" s="20" t="s">
        <v>178</v>
      </c>
      <c r="C56" s="20">
        <v>165</v>
      </c>
      <c r="D56" s="21">
        <v>31</v>
      </c>
      <c r="E56" s="28">
        <v>29</v>
      </c>
      <c r="F56" s="22">
        <v>156</v>
      </c>
      <c r="G56" s="23">
        <f>D56</f>
        <v>31</v>
      </c>
      <c r="H56" s="24">
        <f>SUM(F56:G56)</f>
        <v>187</v>
      </c>
      <c r="I56" s="22">
        <v>115</v>
      </c>
      <c r="J56" s="23">
        <f>D56</f>
        <v>31</v>
      </c>
      <c r="K56" s="24">
        <f>SUM(I56:J56)</f>
        <v>146</v>
      </c>
      <c r="L56" s="27">
        <f>H56+K56</f>
        <v>333</v>
      </c>
      <c r="M56" s="22">
        <v>125</v>
      </c>
      <c r="N56" s="23">
        <f>D56</f>
        <v>31</v>
      </c>
      <c r="O56" s="24">
        <f>SUM(M56:N56)</f>
        <v>156</v>
      </c>
      <c r="P56" s="27">
        <f>L56+O56</f>
        <v>489</v>
      </c>
      <c r="Q56" s="22">
        <v>132</v>
      </c>
      <c r="R56" s="23">
        <f>D56</f>
        <v>31</v>
      </c>
      <c r="S56" s="24">
        <f>SUM(Q56:R56)</f>
        <v>163</v>
      </c>
      <c r="T56" s="27">
        <f>P56+S56</f>
        <v>652</v>
      </c>
      <c r="U56" s="22">
        <v>127</v>
      </c>
      <c r="V56" s="23">
        <f>D56</f>
        <v>31</v>
      </c>
      <c r="W56" s="24">
        <f>SUM(U56:V56)</f>
        <v>158</v>
      </c>
      <c r="X56" s="27">
        <f>T56+W56</f>
        <v>810</v>
      </c>
      <c r="Y56" s="22">
        <v>171</v>
      </c>
      <c r="Z56" s="23">
        <f>D56</f>
        <v>31</v>
      </c>
      <c r="AA56" s="24">
        <f>SUM(Y56:Z56)</f>
        <v>202</v>
      </c>
      <c r="AB56" s="25">
        <f>H56+K56+O56+S56+W56+AA56</f>
        <v>1012</v>
      </c>
      <c r="AC56" s="26">
        <f t="shared" si="3"/>
        <v>137.66666666666666</v>
      </c>
    </row>
    <row r="57" spans="1:29" ht="12.75">
      <c r="A57" s="19">
        <v>54</v>
      </c>
      <c r="B57" s="20" t="s">
        <v>183</v>
      </c>
      <c r="C57" s="20">
        <v>163</v>
      </c>
      <c r="D57" s="21">
        <v>33</v>
      </c>
      <c r="E57" s="28">
        <v>33</v>
      </c>
      <c r="F57" s="22">
        <v>132</v>
      </c>
      <c r="G57" s="23">
        <f>D57</f>
        <v>33</v>
      </c>
      <c r="H57" s="24">
        <f>SUM(F57:G57)</f>
        <v>165</v>
      </c>
      <c r="I57" s="22">
        <v>135</v>
      </c>
      <c r="J57" s="23">
        <f>D57</f>
        <v>33</v>
      </c>
      <c r="K57" s="24">
        <f>SUM(I57:J57)</f>
        <v>168</v>
      </c>
      <c r="L57" s="27">
        <f>H57+K57</f>
        <v>333</v>
      </c>
      <c r="M57" s="22">
        <v>150</v>
      </c>
      <c r="N57" s="23">
        <f>D57</f>
        <v>33</v>
      </c>
      <c r="O57" s="24">
        <f>SUM(M57:N57)</f>
        <v>183</v>
      </c>
      <c r="P57" s="27">
        <f>L57+O57</f>
        <v>516</v>
      </c>
      <c r="Q57" s="22">
        <v>131</v>
      </c>
      <c r="R57" s="23">
        <f>D57</f>
        <v>33</v>
      </c>
      <c r="S57" s="24">
        <f>SUM(Q57:R57)</f>
        <v>164</v>
      </c>
      <c r="T57" s="27">
        <f>P57+S57</f>
        <v>680</v>
      </c>
      <c r="U57" s="22">
        <v>137</v>
      </c>
      <c r="V57" s="23">
        <f>D57</f>
        <v>33</v>
      </c>
      <c r="W57" s="24">
        <f>SUM(U57:V57)</f>
        <v>170</v>
      </c>
      <c r="X57" s="27">
        <f>T57+W57</f>
        <v>850</v>
      </c>
      <c r="Y57" s="22">
        <v>121</v>
      </c>
      <c r="Z57" s="23">
        <f>D57</f>
        <v>33</v>
      </c>
      <c r="AA57" s="24">
        <f>SUM(Y57:Z57)</f>
        <v>154</v>
      </c>
      <c r="AB57" s="25">
        <f>H57+K57+O57+S57+W57+AA57</f>
        <v>1004</v>
      </c>
      <c r="AC57" s="26">
        <f t="shared" si="3"/>
        <v>134.33333333333334</v>
      </c>
    </row>
    <row r="58" spans="1:29" ht="12.75">
      <c r="A58" s="19">
        <v>55</v>
      </c>
      <c r="B58" s="20" t="s">
        <v>192</v>
      </c>
      <c r="C58" s="20">
        <v>193</v>
      </c>
      <c r="D58" s="21">
        <v>6</v>
      </c>
      <c r="E58" s="28">
        <v>41</v>
      </c>
      <c r="F58" s="22">
        <v>137</v>
      </c>
      <c r="G58" s="23">
        <f>D58</f>
        <v>6</v>
      </c>
      <c r="H58" s="24">
        <f>SUM(F58:G58)</f>
        <v>143</v>
      </c>
      <c r="I58" s="22">
        <v>156</v>
      </c>
      <c r="J58" s="23">
        <f>D58</f>
        <v>6</v>
      </c>
      <c r="K58" s="24">
        <f>SUM(I58:J58)</f>
        <v>162</v>
      </c>
      <c r="L58" s="27">
        <f>H58+K58</f>
        <v>305</v>
      </c>
      <c r="M58" s="22">
        <v>130</v>
      </c>
      <c r="N58" s="23">
        <f>D58</f>
        <v>6</v>
      </c>
      <c r="O58" s="24">
        <f>SUM(M58:N58)</f>
        <v>136</v>
      </c>
      <c r="P58" s="27">
        <f>L58+O58</f>
        <v>441</v>
      </c>
      <c r="Q58" s="22">
        <v>177</v>
      </c>
      <c r="R58" s="23">
        <f>D58</f>
        <v>6</v>
      </c>
      <c r="S58" s="24">
        <f>SUM(Q58:R58)</f>
        <v>183</v>
      </c>
      <c r="T58" s="27">
        <f>P58+S58</f>
        <v>624</v>
      </c>
      <c r="U58" s="22">
        <v>123</v>
      </c>
      <c r="V58" s="23">
        <f>D58</f>
        <v>6</v>
      </c>
      <c r="W58" s="24">
        <f>SUM(U58:V58)</f>
        <v>129</v>
      </c>
      <c r="X58" s="27">
        <f>T58+W58</f>
        <v>753</v>
      </c>
      <c r="Y58" s="22">
        <v>190</v>
      </c>
      <c r="Z58" s="23">
        <f>D58</f>
        <v>6</v>
      </c>
      <c r="AA58" s="24">
        <f>SUM(Y58:Z58)</f>
        <v>196</v>
      </c>
      <c r="AB58" s="25">
        <f>H58+K58+O58+S58+W58+AA58</f>
        <v>949</v>
      </c>
      <c r="AC58" s="26">
        <f t="shared" si="3"/>
        <v>152.16666666666666</v>
      </c>
    </row>
    <row r="59" spans="1:29" ht="12.75">
      <c r="A59" s="19">
        <v>56</v>
      </c>
      <c r="B59" s="20" t="s">
        <v>217</v>
      </c>
      <c r="C59" s="20">
        <v>175</v>
      </c>
      <c r="D59" s="21">
        <v>22</v>
      </c>
      <c r="E59" s="28">
        <v>23</v>
      </c>
      <c r="F59" s="22">
        <v>131</v>
      </c>
      <c r="G59" s="23">
        <f>D59</f>
        <v>22</v>
      </c>
      <c r="H59" s="24">
        <f>SUM(F59:G59)</f>
        <v>153</v>
      </c>
      <c r="I59" s="22">
        <v>129</v>
      </c>
      <c r="J59" s="23">
        <f>D59</f>
        <v>22</v>
      </c>
      <c r="K59" s="24">
        <f>SUM(I59:J59)</f>
        <v>151</v>
      </c>
      <c r="L59" s="27">
        <f>H59+K59</f>
        <v>304</v>
      </c>
      <c r="M59" s="22">
        <v>116</v>
      </c>
      <c r="N59" s="23">
        <f>D59</f>
        <v>22</v>
      </c>
      <c r="O59" s="24">
        <f>SUM(M59:N59)</f>
        <v>138</v>
      </c>
      <c r="P59" s="27">
        <f>L59+O59</f>
        <v>442</v>
      </c>
      <c r="Q59" s="22">
        <v>141</v>
      </c>
      <c r="R59" s="23">
        <f>D59</f>
        <v>22</v>
      </c>
      <c r="S59" s="24">
        <f>SUM(Q59:R59)</f>
        <v>163</v>
      </c>
      <c r="T59" s="27">
        <f>P59+S59</f>
        <v>605</v>
      </c>
      <c r="U59" s="22">
        <v>144</v>
      </c>
      <c r="V59" s="23">
        <f>D59</f>
        <v>22</v>
      </c>
      <c r="W59" s="24">
        <f>SUM(U59:V59)</f>
        <v>166</v>
      </c>
      <c r="X59" s="27">
        <f>T59+W59</f>
        <v>771</v>
      </c>
      <c r="Y59" s="22">
        <v>129</v>
      </c>
      <c r="Z59" s="23">
        <f>D59</f>
        <v>22</v>
      </c>
      <c r="AA59" s="24">
        <f>SUM(Y59:Z59)</f>
        <v>151</v>
      </c>
      <c r="AB59" s="25">
        <f>H59+K59+O59+S59+W59+AA59</f>
        <v>922</v>
      </c>
      <c r="AC59" s="26">
        <f t="shared" si="3"/>
        <v>131.66666666666666</v>
      </c>
    </row>
  </sheetData>
  <sheetProtection/>
  <mergeCells count="3">
    <mergeCell ref="A1:B1"/>
    <mergeCell ref="F1:Y1"/>
    <mergeCell ref="Z1:AC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4"/>
  <sheetViews>
    <sheetView showZeros="0" zoomScalePageLayoutView="0" workbookViewId="0" topLeftCell="A1">
      <selection activeCell="K5" sqref="K5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4" t="s">
        <v>222</v>
      </c>
      <c r="B1" s="59"/>
      <c r="D1" s="65"/>
      <c r="E1" s="59"/>
      <c r="F1" s="59"/>
      <c r="G1" s="66"/>
      <c r="H1" s="66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165</v>
      </c>
      <c r="C4" s="81">
        <v>20</v>
      </c>
      <c r="D4" s="9">
        <v>120</v>
      </c>
      <c r="E4" s="9">
        <v>204</v>
      </c>
      <c r="F4" s="9">
        <v>131</v>
      </c>
      <c r="G4" s="10">
        <f>SUM(D4:F4)</f>
        <v>455</v>
      </c>
      <c r="H4" s="11">
        <f aca="true" t="shared" si="0" ref="H4:H9">AVERAGE(D4:F4)</f>
        <v>151.66666666666666</v>
      </c>
    </row>
    <row r="5" spans="1:8" ht="15">
      <c r="A5" s="6">
        <v>2</v>
      </c>
      <c r="B5" s="7" t="s">
        <v>195</v>
      </c>
      <c r="C5" s="81">
        <v>43</v>
      </c>
      <c r="D5" s="9">
        <v>119</v>
      </c>
      <c r="E5" s="9">
        <v>159</v>
      </c>
      <c r="F5" s="9">
        <v>158</v>
      </c>
      <c r="G5" s="10">
        <f>SUM(D5:F5)</f>
        <v>436</v>
      </c>
      <c r="H5" s="11">
        <f t="shared" si="0"/>
        <v>145.33333333333334</v>
      </c>
    </row>
    <row r="6" spans="1:8" ht="15">
      <c r="A6" s="6">
        <v>3</v>
      </c>
      <c r="B6" s="7" t="s">
        <v>154</v>
      </c>
      <c r="C6" s="81">
        <v>11</v>
      </c>
      <c r="D6" s="9">
        <v>210</v>
      </c>
      <c r="E6" s="9">
        <v>98</v>
      </c>
      <c r="F6" s="9">
        <v>122</v>
      </c>
      <c r="G6" s="10">
        <f>SUM(D6:F6)</f>
        <v>430</v>
      </c>
      <c r="H6" s="11">
        <f t="shared" si="0"/>
        <v>143.33333333333334</v>
      </c>
    </row>
    <row r="7" spans="1:8" ht="15">
      <c r="A7" s="6">
        <v>4</v>
      </c>
      <c r="B7" s="7" t="s">
        <v>145</v>
      </c>
      <c r="C7" s="81">
        <v>1</v>
      </c>
      <c r="D7" s="9">
        <v>172</v>
      </c>
      <c r="E7" s="9">
        <v>115</v>
      </c>
      <c r="F7" s="9">
        <v>137</v>
      </c>
      <c r="G7" s="10">
        <f>SUM(D7:F7)</f>
        <v>424</v>
      </c>
      <c r="H7" s="11">
        <f t="shared" si="0"/>
        <v>141.33333333333334</v>
      </c>
    </row>
    <row r="8" spans="1:8" ht="15">
      <c r="A8" s="6">
        <v>5</v>
      </c>
      <c r="B8" s="7" t="s">
        <v>159</v>
      </c>
      <c r="C8" s="81">
        <v>15</v>
      </c>
      <c r="D8" s="9">
        <v>142</v>
      </c>
      <c r="E8" s="9">
        <v>124</v>
      </c>
      <c r="F8" s="9">
        <v>146</v>
      </c>
      <c r="G8" s="10">
        <f>SUM(D8:F8)</f>
        <v>412</v>
      </c>
      <c r="H8" s="11">
        <f t="shared" si="0"/>
        <v>137.33333333333334</v>
      </c>
    </row>
    <row r="9" spans="1:8" ht="15">
      <c r="A9" s="6">
        <v>6</v>
      </c>
      <c r="B9" s="7" t="s">
        <v>171</v>
      </c>
      <c r="C9" s="81">
        <v>24</v>
      </c>
      <c r="D9" s="9">
        <v>126</v>
      </c>
      <c r="E9" s="9">
        <v>103</v>
      </c>
      <c r="F9" s="9">
        <v>112</v>
      </c>
      <c r="G9" s="10">
        <f>SUM(D9:F9)</f>
        <v>341</v>
      </c>
      <c r="H9" s="11">
        <f t="shared" si="0"/>
        <v>113.66666666666667</v>
      </c>
    </row>
    <row r="12" ht="15">
      <c r="B12" s="2" t="s">
        <v>223</v>
      </c>
    </row>
    <row r="13" ht="15.75" thickBot="1"/>
    <row r="14" spans="1:8" ht="15.75">
      <c r="A14" s="4" t="s">
        <v>0</v>
      </c>
      <c r="B14" s="5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9</v>
      </c>
      <c r="H14" s="5" t="s">
        <v>10</v>
      </c>
    </row>
    <row r="15" spans="1:8" ht="15">
      <c r="A15" s="6">
        <v>1</v>
      </c>
      <c r="B15" s="7" t="s">
        <v>208</v>
      </c>
      <c r="C15" s="82">
        <v>6</v>
      </c>
      <c r="D15" s="9">
        <v>135</v>
      </c>
      <c r="E15" s="9">
        <v>224</v>
      </c>
      <c r="F15" s="9">
        <v>199</v>
      </c>
      <c r="G15" s="10">
        <f>SUM(D15:F15)</f>
        <v>558</v>
      </c>
      <c r="H15" s="11">
        <f>AVERAGE(D15:F15)</f>
        <v>186</v>
      </c>
    </row>
    <row r="16" spans="1:8" ht="15">
      <c r="A16" s="6">
        <v>2</v>
      </c>
      <c r="B16" s="7" t="s">
        <v>187</v>
      </c>
      <c r="C16" s="82">
        <v>37</v>
      </c>
      <c r="D16" s="9">
        <v>174</v>
      </c>
      <c r="E16" s="9">
        <v>176</v>
      </c>
      <c r="F16" s="9">
        <v>140</v>
      </c>
      <c r="G16" s="10">
        <f>SUM(D16:F16)</f>
        <v>490</v>
      </c>
      <c r="H16" s="11">
        <f>AVERAGE(D16:F16)</f>
        <v>163.33333333333334</v>
      </c>
    </row>
    <row r="17" spans="1:8" ht="15">
      <c r="A17" s="6">
        <v>3</v>
      </c>
      <c r="B17" s="7" t="s">
        <v>146</v>
      </c>
      <c r="C17" s="82">
        <v>2</v>
      </c>
      <c r="D17" s="9">
        <v>152</v>
      </c>
      <c r="E17" s="9">
        <v>176</v>
      </c>
      <c r="F17" s="9">
        <v>159</v>
      </c>
      <c r="G17" s="10">
        <f>SUM(D17:F17)</f>
        <v>487</v>
      </c>
      <c r="H17" s="11">
        <f>AVERAGE(D17:F17)</f>
        <v>162.33333333333334</v>
      </c>
    </row>
    <row r="18" spans="1:8" ht="15">
      <c r="A18" s="6">
        <v>4</v>
      </c>
      <c r="B18" s="7" t="s">
        <v>152</v>
      </c>
      <c r="C18" s="82">
        <v>9</v>
      </c>
      <c r="D18" s="9">
        <v>111</v>
      </c>
      <c r="E18" s="9">
        <v>200</v>
      </c>
      <c r="F18" s="9">
        <v>149</v>
      </c>
      <c r="G18" s="10">
        <f>SUM(D18:F18)</f>
        <v>460</v>
      </c>
      <c r="H18" s="11">
        <f>AVERAGE(D18:F18)</f>
        <v>153.33333333333334</v>
      </c>
    </row>
    <row r="19" spans="1:8" ht="15">
      <c r="A19" s="6">
        <v>5</v>
      </c>
      <c r="B19" s="7" t="s">
        <v>178</v>
      </c>
      <c r="C19" s="82">
        <v>29</v>
      </c>
      <c r="D19" s="9">
        <v>156</v>
      </c>
      <c r="E19" s="9">
        <v>115</v>
      </c>
      <c r="F19" s="9">
        <v>125</v>
      </c>
      <c r="G19" s="10">
        <f>SUM(D19:F19)</f>
        <v>396</v>
      </c>
      <c r="H19" s="11">
        <f>AVERAGE(D19:F19)</f>
        <v>132</v>
      </c>
    </row>
    <row r="21" spans="1:8" ht="15">
      <c r="A21" s="64" t="s">
        <v>224</v>
      </c>
      <c r="B21" s="59"/>
      <c r="D21" s="65"/>
      <c r="E21" s="59"/>
      <c r="F21" s="59"/>
      <c r="G21" s="66"/>
      <c r="H21" s="66"/>
    </row>
    <row r="22" ht="15.75" thickBot="1"/>
    <row r="23" spans="1:8" ht="15.75">
      <c r="A23" s="4" t="s">
        <v>0</v>
      </c>
      <c r="B23" s="5" t="s">
        <v>1</v>
      </c>
      <c r="C23" s="5" t="s">
        <v>2</v>
      </c>
      <c r="D23" s="5" t="s">
        <v>3</v>
      </c>
      <c r="E23" s="5" t="s">
        <v>4</v>
      </c>
      <c r="F23" s="5" t="s">
        <v>5</v>
      </c>
      <c r="G23" s="5" t="s">
        <v>9</v>
      </c>
      <c r="H23" s="5" t="s">
        <v>10</v>
      </c>
    </row>
    <row r="24" spans="1:8" ht="15">
      <c r="A24" s="6">
        <v>1</v>
      </c>
      <c r="B24" s="7" t="s">
        <v>190</v>
      </c>
      <c r="C24" s="83">
        <v>38</v>
      </c>
      <c r="D24" s="9">
        <v>170</v>
      </c>
      <c r="E24" s="9">
        <v>173</v>
      </c>
      <c r="F24" s="9">
        <v>233</v>
      </c>
      <c r="G24" s="10">
        <f>SUM(D24:F24)</f>
        <v>576</v>
      </c>
      <c r="H24" s="11">
        <f aca="true" t="shared" si="1" ref="H24:H29">AVERAGE(D24:F24)</f>
        <v>192</v>
      </c>
    </row>
    <row r="25" spans="1:8" ht="15">
      <c r="A25" s="6">
        <v>2</v>
      </c>
      <c r="B25" s="7" t="s">
        <v>160</v>
      </c>
      <c r="C25" s="83">
        <v>16</v>
      </c>
      <c r="D25" s="9">
        <v>151</v>
      </c>
      <c r="E25" s="9">
        <v>184</v>
      </c>
      <c r="F25" s="9">
        <v>179</v>
      </c>
      <c r="G25" s="10">
        <f>SUM(D25:F25)</f>
        <v>514</v>
      </c>
      <c r="H25" s="11">
        <f t="shared" si="1"/>
        <v>171.33333333333334</v>
      </c>
    </row>
    <row r="26" spans="1:8" ht="15">
      <c r="A26" s="6">
        <v>3</v>
      </c>
      <c r="B26" s="7" t="s">
        <v>161</v>
      </c>
      <c r="C26" s="83">
        <v>17</v>
      </c>
      <c r="D26" s="9">
        <v>178</v>
      </c>
      <c r="E26" s="9">
        <v>132</v>
      </c>
      <c r="F26" s="9">
        <v>180</v>
      </c>
      <c r="G26" s="10">
        <f>SUM(D26:F26)</f>
        <v>490</v>
      </c>
      <c r="H26" s="11">
        <f t="shared" si="1"/>
        <v>163.33333333333334</v>
      </c>
    </row>
    <row r="27" spans="1:8" ht="15">
      <c r="A27" s="6">
        <v>4</v>
      </c>
      <c r="B27" s="7" t="s">
        <v>232</v>
      </c>
      <c r="C27" s="83">
        <v>44</v>
      </c>
      <c r="D27" s="9">
        <v>129</v>
      </c>
      <c r="E27" s="9">
        <v>151</v>
      </c>
      <c r="F27" s="9">
        <v>119</v>
      </c>
      <c r="G27" s="10">
        <f>SUM(D27:F27)</f>
        <v>399</v>
      </c>
      <c r="H27" s="11">
        <f t="shared" si="1"/>
        <v>133</v>
      </c>
    </row>
    <row r="28" spans="1:8" ht="15">
      <c r="A28" s="6">
        <v>5</v>
      </c>
      <c r="B28" s="7" t="s">
        <v>151</v>
      </c>
      <c r="C28" s="83">
        <v>8</v>
      </c>
      <c r="D28" s="9">
        <v>104</v>
      </c>
      <c r="E28" s="9">
        <v>135</v>
      </c>
      <c r="F28" s="9">
        <v>144</v>
      </c>
      <c r="G28" s="10">
        <f>SUM(D28:F28)</f>
        <v>383</v>
      </c>
      <c r="H28" s="11">
        <f t="shared" si="1"/>
        <v>127.66666666666667</v>
      </c>
    </row>
    <row r="29" spans="1:8" ht="15">
      <c r="A29" s="6">
        <v>6</v>
      </c>
      <c r="B29" s="7" t="s">
        <v>221</v>
      </c>
      <c r="C29" s="83">
        <v>42</v>
      </c>
      <c r="D29" s="9">
        <v>107</v>
      </c>
      <c r="E29" s="9">
        <v>122</v>
      </c>
      <c r="F29" s="9">
        <v>130</v>
      </c>
      <c r="G29" s="10">
        <f>SUM(D29:F29)</f>
        <v>359</v>
      </c>
      <c r="H29" s="11">
        <f t="shared" si="1"/>
        <v>119.66666666666667</v>
      </c>
    </row>
    <row r="31" spans="1:8" ht="15">
      <c r="A31" s="64" t="s">
        <v>225</v>
      </c>
      <c r="B31" s="59"/>
      <c r="D31" s="65"/>
      <c r="E31" s="59"/>
      <c r="F31" s="59"/>
      <c r="G31" s="66"/>
      <c r="H31" s="66"/>
    </row>
    <row r="32" ht="15.75" thickBot="1"/>
    <row r="33" spans="1:8" ht="15.75">
      <c r="A33" s="4" t="s">
        <v>0</v>
      </c>
      <c r="B33" s="5" t="s">
        <v>1</v>
      </c>
      <c r="C33" s="5" t="s">
        <v>2</v>
      </c>
      <c r="D33" s="5" t="s">
        <v>3</v>
      </c>
      <c r="E33" s="5" t="s">
        <v>4</v>
      </c>
      <c r="F33" s="5" t="s">
        <v>5</v>
      </c>
      <c r="G33" s="5" t="s">
        <v>9</v>
      </c>
      <c r="H33" s="5" t="s">
        <v>10</v>
      </c>
    </row>
    <row r="34" spans="1:8" ht="15">
      <c r="A34" s="6">
        <v>1</v>
      </c>
      <c r="B34" s="7" t="s">
        <v>113</v>
      </c>
      <c r="C34" s="85">
        <v>38</v>
      </c>
      <c r="D34" s="9">
        <v>225</v>
      </c>
      <c r="E34" s="9">
        <v>201</v>
      </c>
      <c r="F34" s="9">
        <v>161</v>
      </c>
      <c r="G34" s="10">
        <f>SUM(D34:F34)</f>
        <v>587</v>
      </c>
      <c r="H34" s="11">
        <f aca="true" t="shared" si="2" ref="H34:H39">AVERAGE(D34:F34)</f>
        <v>195.66666666666666</v>
      </c>
    </row>
    <row r="35" spans="1:8" ht="15">
      <c r="A35" s="6">
        <v>2</v>
      </c>
      <c r="B35" s="7" t="s">
        <v>72</v>
      </c>
      <c r="C35" s="85">
        <v>5</v>
      </c>
      <c r="D35" s="9">
        <v>179</v>
      </c>
      <c r="E35" s="9">
        <v>214</v>
      </c>
      <c r="F35" s="9">
        <v>169</v>
      </c>
      <c r="G35" s="10">
        <f>SUM(D35:F35)</f>
        <v>562</v>
      </c>
      <c r="H35" s="11">
        <f t="shared" si="2"/>
        <v>187.33333333333334</v>
      </c>
    </row>
    <row r="36" spans="1:8" ht="15">
      <c r="A36" s="6">
        <v>3</v>
      </c>
      <c r="B36" s="7" t="s">
        <v>167</v>
      </c>
      <c r="C36" s="85">
        <v>21</v>
      </c>
      <c r="D36" s="9">
        <v>189</v>
      </c>
      <c r="E36" s="9">
        <v>146</v>
      </c>
      <c r="F36" s="9">
        <v>200</v>
      </c>
      <c r="G36" s="10">
        <f>SUM(D36:F36)</f>
        <v>535</v>
      </c>
      <c r="H36" s="11">
        <f t="shared" si="2"/>
        <v>178.33333333333334</v>
      </c>
    </row>
    <row r="37" spans="1:8" ht="15">
      <c r="A37" s="6">
        <v>4</v>
      </c>
      <c r="B37" s="7" t="s">
        <v>93</v>
      </c>
      <c r="C37" s="85">
        <v>20</v>
      </c>
      <c r="D37" s="9">
        <v>209</v>
      </c>
      <c r="E37" s="9">
        <v>151</v>
      </c>
      <c r="F37" s="9">
        <v>166</v>
      </c>
      <c r="G37" s="10">
        <f>SUM(D37:F37)</f>
        <v>526</v>
      </c>
      <c r="H37" s="11">
        <f t="shared" si="2"/>
        <v>175.33333333333334</v>
      </c>
    </row>
    <row r="38" spans="1:8" ht="15">
      <c r="A38" s="6">
        <v>5</v>
      </c>
      <c r="B38" s="7" t="s">
        <v>86</v>
      </c>
      <c r="C38" s="85">
        <v>15</v>
      </c>
      <c r="D38" s="9">
        <v>148</v>
      </c>
      <c r="E38" s="9">
        <v>165</v>
      </c>
      <c r="F38" s="9">
        <v>159</v>
      </c>
      <c r="G38" s="10">
        <f>SUM(D38:F38)</f>
        <v>472</v>
      </c>
      <c r="H38" s="11">
        <f t="shared" si="2"/>
        <v>157.33333333333334</v>
      </c>
    </row>
    <row r="39" spans="1:8" ht="15">
      <c r="A39" s="6">
        <v>6</v>
      </c>
      <c r="B39" s="7" t="s">
        <v>75</v>
      </c>
      <c r="C39" s="85">
        <v>7</v>
      </c>
      <c r="D39" s="9">
        <v>161</v>
      </c>
      <c r="E39" s="9">
        <v>114</v>
      </c>
      <c r="F39" s="9">
        <v>190</v>
      </c>
      <c r="G39" s="10">
        <f>SUM(D39:F39)</f>
        <v>465</v>
      </c>
      <c r="H39" s="11">
        <f t="shared" si="2"/>
        <v>155</v>
      </c>
    </row>
    <row r="41" spans="1:8" ht="15">
      <c r="A41" s="64" t="s">
        <v>226</v>
      </c>
      <c r="B41" s="59"/>
      <c r="D41" s="65"/>
      <c r="E41" s="59"/>
      <c r="F41" s="59"/>
      <c r="G41" s="66"/>
      <c r="H41" s="66"/>
    </row>
    <row r="42" ht="15.75" thickBot="1"/>
    <row r="43" spans="1:8" ht="15.75">
      <c r="A43" s="4" t="s">
        <v>0</v>
      </c>
      <c r="B43" s="5" t="s">
        <v>1</v>
      </c>
      <c r="C43" s="5" t="s">
        <v>2</v>
      </c>
      <c r="D43" s="5" t="s">
        <v>3</v>
      </c>
      <c r="E43" s="5" t="s">
        <v>4</v>
      </c>
      <c r="F43" s="5" t="s">
        <v>5</v>
      </c>
      <c r="G43" s="5" t="s">
        <v>9</v>
      </c>
      <c r="H43" s="5" t="s">
        <v>10</v>
      </c>
    </row>
    <row r="44" spans="1:8" ht="15">
      <c r="A44" s="6">
        <v>1</v>
      </c>
      <c r="B44" s="7" t="s">
        <v>132</v>
      </c>
      <c r="C44" s="86">
        <v>17</v>
      </c>
      <c r="D44" s="9">
        <v>264</v>
      </c>
      <c r="E44" s="9">
        <v>164</v>
      </c>
      <c r="F44" s="9">
        <v>194</v>
      </c>
      <c r="G44" s="10">
        <f>SUM(D44:F44)</f>
        <v>622</v>
      </c>
      <c r="H44" s="11">
        <f>AVERAGE(D44:F44)</f>
        <v>207.33333333333334</v>
      </c>
    </row>
    <row r="45" spans="1:8" ht="15">
      <c r="A45" s="6">
        <v>2</v>
      </c>
      <c r="B45" s="7" t="s">
        <v>173</v>
      </c>
      <c r="C45" s="86">
        <v>26</v>
      </c>
      <c r="D45" s="9">
        <v>201</v>
      </c>
      <c r="E45" s="9">
        <v>160</v>
      </c>
      <c r="F45" s="9">
        <v>200</v>
      </c>
      <c r="G45" s="10">
        <f>SUM(D45:F45)</f>
        <v>561</v>
      </c>
      <c r="H45" s="11">
        <f>AVERAGE(D45:F45)</f>
        <v>187</v>
      </c>
    </row>
    <row r="46" spans="1:8" ht="15">
      <c r="A46" s="6">
        <v>3</v>
      </c>
      <c r="B46" s="7" t="s">
        <v>194</v>
      </c>
      <c r="C46" s="86">
        <v>43</v>
      </c>
      <c r="D46" s="9">
        <v>149</v>
      </c>
      <c r="E46" s="9">
        <v>156</v>
      </c>
      <c r="F46" s="9">
        <v>163</v>
      </c>
      <c r="G46" s="10">
        <f>SUM(D46:F46)</f>
        <v>468</v>
      </c>
      <c r="H46" s="11">
        <f>AVERAGE(D46:F46)</f>
        <v>156</v>
      </c>
    </row>
    <row r="47" spans="1:8" ht="15">
      <c r="A47" s="6">
        <v>4</v>
      </c>
      <c r="B47" s="7" t="s">
        <v>127</v>
      </c>
      <c r="C47" s="86">
        <v>13</v>
      </c>
      <c r="D47" s="9">
        <v>174</v>
      </c>
      <c r="E47" s="9">
        <v>130</v>
      </c>
      <c r="F47" s="9">
        <v>162</v>
      </c>
      <c r="G47" s="10">
        <f>SUM(D47:F47)</f>
        <v>466</v>
      </c>
      <c r="H47" s="11">
        <f>AVERAGE(D47:F47)</f>
        <v>155.33333333333334</v>
      </c>
    </row>
    <row r="48" spans="1:8" ht="15">
      <c r="A48" s="6">
        <v>5</v>
      </c>
      <c r="B48" s="7" t="s">
        <v>186</v>
      </c>
      <c r="C48" s="86">
        <v>35</v>
      </c>
      <c r="D48" s="9">
        <v>161</v>
      </c>
      <c r="E48" s="9">
        <v>153</v>
      </c>
      <c r="F48" s="9">
        <v>147</v>
      </c>
      <c r="G48" s="10">
        <f>SUM(D48:F48)</f>
        <v>461</v>
      </c>
      <c r="H48" s="11">
        <f>AVERAGE(D48:F48)</f>
        <v>153.66666666666666</v>
      </c>
    </row>
    <row r="50" spans="1:8" ht="15">
      <c r="A50" s="64" t="s">
        <v>227</v>
      </c>
      <c r="B50" s="59"/>
      <c r="D50" s="65"/>
      <c r="E50" s="59"/>
      <c r="F50" s="59"/>
      <c r="G50" s="66"/>
      <c r="H50" s="66"/>
    </row>
    <row r="51" ht="15.75" thickBot="1"/>
    <row r="52" spans="1:8" ht="15.75">
      <c r="A52" s="4" t="s">
        <v>0</v>
      </c>
      <c r="B52" s="5" t="s">
        <v>1</v>
      </c>
      <c r="C52" s="5" t="s">
        <v>2</v>
      </c>
      <c r="D52" s="5" t="s">
        <v>3</v>
      </c>
      <c r="E52" s="5" t="s">
        <v>4</v>
      </c>
      <c r="F52" s="5" t="s">
        <v>5</v>
      </c>
      <c r="G52" s="5" t="s">
        <v>9</v>
      </c>
      <c r="H52" s="5" t="s">
        <v>10</v>
      </c>
    </row>
    <row r="53" spans="1:8" ht="15">
      <c r="A53" s="6">
        <v>1</v>
      </c>
      <c r="B53" s="7" t="s">
        <v>216</v>
      </c>
      <c r="C53" s="87">
        <v>13</v>
      </c>
      <c r="D53" s="9">
        <v>192</v>
      </c>
      <c r="E53" s="9">
        <v>176</v>
      </c>
      <c r="F53" s="9">
        <v>220</v>
      </c>
      <c r="G53" s="10">
        <f>SUM(D53:F53)</f>
        <v>588</v>
      </c>
      <c r="H53" s="11">
        <f aca="true" t="shared" si="3" ref="H53:H62">AVERAGE(D53:F53)</f>
        <v>196</v>
      </c>
    </row>
    <row r="54" spans="1:8" ht="15">
      <c r="A54" s="6">
        <v>2</v>
      </c>
      <c r="B54" s="7" t="s">
        <v>87</v>
      </c>
      <c r="C54" s="87">
        <v>15</v>
      </c>
      <c r="D54" s="9">
        <v>172</v>
      </c>
      <c r="E54" s="9">
        <v>186</v>
      </c>
      <c r="F54" s="9">
        <v>218</v>
      </c>
      <c r="G54" s="10">
        <f>SUM(D54:F54)</f>
        <v>576</v>
      </c>
      <c r="H54" s="11">
        <f t="shared" si="3"/>
        <v>192</v>
      </c>
    </row>
    <row r="55" spans="1:8" ht="15">
      <c r="A55" s="6">
        <v>3</v>
      </c>
      <c r="B55" s="7" t="s">
        <v>83</v>
      </c>
      <c r="C55" s="87">
        <v>13</v>
      </c>
      <c r="D55" s="9">
        <v>168</v>
      </c>
      <c r="E55" s="9">
        <v>183</v>
      </c>
      <c r="F55" s="9">
        <v>203</v>
      </c>
      <c r="G55" s="10">
        <f>SUM(D55:F55)</f>
        <v>554</v>
      </c>
      <c r="H55" s="11">
        <f t="shared" si="3"/>
        <v>184.66666666666666</v>
      </c>
    </row>
    <row r="56" spans="1:8" ht="15">
      <c r="A56" s="6">
        <v>4</v>
      </c>
      <c r="B56" s="7" t="s">
        <v>116</v>
      </c>
      <c r="C56" s="87">
        <v>40</v>
      </c>
      <c r="D56" s="9">
        <v>209</v>
      </c>
      <c r="E56" s="9">
        <v>161</v>
      </c>
      <c r="F56" s="9">
        <v>180</v>
      </c>
      <c r="G56" s="10">
        <f>SUM(D56:F56)</f>
        <v>550</v>
      </c>
      <c r="H56" s="11">
        <f t="shared" si="3"/>
        <v>183.33333333333334</v>
      </c>
    </row>
    <row r="57" spans="1:8" ht="15">
      <c r="A57" s="6">
        <v>5</v>
      </c>
      <c r="B57" s="7" t="s">
        <v>101</v>
      </c>
      <c r="C57" s="87">
        <v>28</v>
      </c>
      <c r="D57" s="9">
        <v>162</v>
      </c>
      <c r="E57" s="9">
        <v>147</v>
      </c>
      <c r="F57" s="9">
        <v>223</v>
      </c>
      <c r="G57" s="10">
        <f>SUM(D57:F57)</f>
        <v>532</v>
      </c>
      <c r="H57" s="11">
        <f t="shared" si="3"/>
        <v>177.33333333333334</v>
      </c>
    </row>
    <row r="58" spans="1:8" ht="15">
      <c r="A58" s="6">
        <v>6</v>
      </c>
      <c r="B58" s="7" t="s">
        <v>212</v>
      </c>
      <c r="C58" s="87">
        <v>25</v>
      </c>
      <c r="D58" s="9">
        <v>198</v>
      </c>
      <c r="E58" s="9">
        <v>155</v>
      </c>
      <c r="F58" s="9">
        <v>160</v>
      </c>
      <c r="G58" s="10">
        <f>SUM(D58:F58)</f>
        <v>513</v>
      </c>
      <c r="H58" s="11">
        <f t="shared" si="3"/>
        <v>171</v>
      </c>
    </row>
    <row r="59" spans="1:8" ht="15">
      <c r="A59" s="6">
        <v>7</v>
      </c>
      <c r="B59" s="7" t="s">
        <v>67</v>
      </c>
      <c r="C59" s="87">
        <v>2</v>
      </c>
      <c r="D59" s="9">
        <v>174</v>
      </c>
      <c r="E59" s="9">
        <v>149</v>
      </c>
      <c r="F59" s="9">
        <v>180</v>
      </c>
      <c r="G59" s="10">
        <f>SUM(D59:F59)</f>
        <v>503</v>
      </c>
      <c r="H59" s="11">
        <f t="shared" si="3"/>
        <v>167.66666666666666</v>
      </c>
    </row>
    <row r="60" spans="1:8" ht="15">
      <c r="A60" s="6">
        <v>8</v>
      </c>
      <c r="B60" s="7" t="s">
        <v>219</v>
      </c>
      <c r="C60" s="87">
        <v>26</v>
      </c>
      <c r="D60" s="9">
        <v>155</v>
      </c>
      <c r="E60" s="9">
        <v>148</v>
      </c>
      <c r="F60" s="9">
        <v>198</v>
      </c>
      <c r="G60" s="10">
        <f>SUM(D60:F60)</f>
        <v>501</v>
      </c>
      <c r="H60" s="11">
        <f t="shared" si="3"/>
        <v>167</v>
      </c>
    </row>
    <row r="61" spans="1:8" ht="15">
      <c r="A61" s="6">
        <v>9</v>
      </c>
      <c r="B61" s="7" t="s">
        <v>76</v>
      </c>
      <c r="C61" s="87">
        <v>7</v>
      </c>
      <c r="D61" s="9">
        <v>178</v>
      </c>
      <c r="E61" s="9">
        <v>161</v>
      </c>
      <c r="F61" s="9">
        <v>160</v>
      </c>
      <c r="G61" s="10">
        <f>SUM(D61:F61)</f>
        <v>499</v>
      </c>
      <c r="H61" s="11">
        <f t="shared" si="3"/>
        <v>166.33333333333334</v>
      </c>
    </row>
    <row r="62" spans="1:8" ht="15">
      <c r="A62" s="6">
        <v>10</v>
      </c>
      <c r="B62" s="7" t="s">
        <v>111</v>
      </c>
      <c r="C62" s="87">
        <v>36</v>
      </c>
      <c r="D62" s="9">
        <v>149</v>
      </c>
      <c r="E62" s="9">
        <v>188</v>
      </c>
      <c r="F62" s="9">
        <v>153</v>
      </c>
      <c r="G62" s="10">
        <f>SUM(D62:F62)</f>
        <v>490</v>
      </c>
      <c r="H62" s="11">
        <f t="shared" si="3"/>
        <v>163.33333333333334</v>
      </c>
    </row>
    <row r="63" spans="1:8" ht="15">
      <c r="A63" s="6">
        <v>11</v>
      </c>
      <c r="B63" s="7" t="s">
        <v>211</v>
      </c>
      <c r="C63" s="87">
        <v>25</v>
      </c>
      <c r="D63" s="9">
        <v>156</v>
      </c>
      <c r="E63" s="9">
        <v>123</v>
      </c>
      <c r="F63" s="9">
        <v>139</v>
      </c>
      <c r="G63" s="10">
        <f>SUM(D63:F63)</f>
        <v>418</v>
      </c>
      <c r="H63" s="11">
        <f>AVERAGE(D63:F63)</f>
        <v>139.33333333333334</v>
      </c>
    </row>
    <row r="65" spans="1:8" ht="15">
      <c r="A65" s="64" t="s">
        <v>228</v>
      </c>
      <c r="B65" s="59"/>
      <c r="D65" s="65"/>
      <c r="E65" s="59"/>
      <c r="F65" s="59"/>
      <c r="G65" s="66"/>
      <c r="H65" s="66"/>
    </row>
    <row r="66" ht="15.75" thickBot="1"/>
    <row r="67" spans="1:8" ht="15.75">
      <c r="A67" s="4" t="s">
        <v>0</v>
      </c>
      <c r="B67" s="5" t="s">
        <v>1</v>
      </c>
      <c r="C67" s="5" t="s">
        <v>2</v>
      </c>
      <c r="D67" s="5" t="s">
        <v>3</v>
      </c>
      <c r="E67" s="5" t="s">
        <v>4</v>
      </c>
      <c r="F67" s="5" t="s">
        <v>5</v>
      </c>
      <c r="G67" s="5" t="s">
        <v>9</v>
      </c>
      <c r="H67" s="5" t="s">
        <v>10</v>
      </c>
    </row>
    <row r="68" spans="1:8" ht="15">
      <c r="A68" s="6">
        <v>1</v>
      </c>
      <c r="B68" s="7" t="s">
        <v>230</v>
      </c>
      <c r="C68" s="84">
        <v>9</v>
      </c>
      <c r="D68" s="9">
        <v>189</v>
      </c>
      <c r="E68" s="9">
        <v>186</v>
      </c>
      <c r="F68" s="9">
        <v>190</v>
      </c>
      <c r="G68" s="10">
        <f>SUM(D68:F68)</f>
        <v>565</v>
      </c>
      <c r="H68" s="11">
        <f aca="true" t="shared" si="4" ref="H68:H74">AVERAGE(D68:F68)</f>
        <v>188.33333333333334</v>
      </c>
    </row>
    <row r="69" spans="1:8" ht="15">
      <c r="A69" s="6">
        <v>2</v>
      </c>
      <c r="B69" s="7" t="s">
        <v>229</v>
      </c>
      <c r="C69" s="84">
        <v>5</v>
      </c>
      <c r="D69" s="9">
        <v>185</v>
      </c>
      <c r="E69" s="9">
        <v>137</v>
      </c>
      <c r="F69" s="9">
        <v>214</v>
      </c>
      <c r="G69" s="10">
        <f>SUM(D69:F69)</f>
        <v>536</v>
      </c>
      <c r="H69" s="11">
        <f t="shared" si="4"/>
        <v>178.66666666666666</v>
      </c>
    </row>
    <row r="70" spans="1:8" ht="15">
      <c r="A70" s="6">
        <v>3</v>
      </c>
      <c r="B70" s="7" t="s">
        <v>231</v>
      </c>
      <c r="C70" s="84">
        <v>11</v>
      </c>
      <c r="D70" s="9">
        <v>185</v>
      </c>
      <c r="E70" s="9">
        <v>161</v>
      </c>
      <c r="F70" s="9">
        <v>175</v>
      </c>
      <c r="G70" s="10">
        <f>SUM(D70:F70)</f>
        <v>521</v>
      </c>
      <c r="H70" s="11">
        <f t="shared" si="4"/>
        <v>173.66666666666666</v>
      </c>
    </row>
    <row r="71" spans="1:8" ht="15">
      <c r="A71" s="6">
        <v>4</v>
      </c>
      <c r="B71" s="7" t="s">
        <v>130</v>
      </c>
      <c r="C71" s="84">
        <v>21</v>
      </c>
      <c r="D71" s="9">
        <v>134</v>
      </c>
      <c r="E71" s="9">
        <v>147</v>
      </c>
      <c r="F71" s="9">
        <v>214</v>
      </c>
      <c r="G71" s="10">
        <f>SUM(D71:F71)</f>
        <v>495</v>
      </c>
      <c r="H71" s="11">
        <f t="shared" si="4"/>
        <v>165</v>
      </c>
    </row>
    <row r="72" spans="1:8" ht="15">
      <c r="A72" s="6">
        <v>5</v>
      </c>
      <c r="B72" s="7" t="s">
        <v>164</v>
      </c>
      <c r="C72" s="84">
        <v>19</v>
      </c>
      <c r="D72" s="9">
        <v>189</v>
      </c>
      <c r="E72" s="9">
        <v>149</v>
      </c>
      <c r="F72" s="9">
        <v>157</v>
      </c>
      <c r="G72" s="10">
        <f>SUM(D72:F72)</f>
        <v>495</v>
      </c>
      <c r="H72" s="11">
        <f t="shared" si="4"/>
        <v>165</v>
      </c>
    </row>
    <row r="73" spans="1:8" ht="15">
      <c r="A73" s="6">
        <v>6</v>
      </c>
      <c r="B73" s="7" t="s">
        <v>123</v>
      </c>
      <c r="C73" s="84">
        <v>3</v>
      </c>
      <c r="D73" s="9">
        <v>138</v>
      </c>
      <c r="E73" s="9">
        <v>159</v>
      </c>
      <c r="F73" s="9">
        <v>160</v>
      </c>
      <c r="G73" s="10">
        <f>SUM(D73:F73)</f>
        <v>457</v>
      </c>
      <c r="H73" s="11">
        <f t="shared" si="4"/>
        <v>152.33333333333334</v>
      </c>
    </row>
    <row r="74" spans="1:8" ht="15">
      <c r="A74" s="6">
        <v>7</v>
      </c>
      <c r="B74" s="7" t="s">
        <v>174</v>
      </c>
      <c r="C74" s="84">
        <v>27</v>
      </c>
      <c r="D74" s="9">
        <v>118</v>
      </c>
      <c r="E74" s="9">
        <v>167</v>
      </c>
      <c r="F74" s="9">
        <v>163</v>
      </c>
      <c r="G74" s="10">
        <f>SUM(D74:F74)</f>
        <v>448</v>
      </c>
      <c r="H74" s="11">
        <f t="shared" si="4"/>
        <v>149.33333333333334</v>
      </c>
    </row>
  </sheetData>
  <sheetProtection/>
  <mergeCells count="18">
    <mergeCell ref="A50:B50"/>
    <mergeCell ref="D50:F50"/>
    <mergeCell ref="G50:H50"/>
    <mergeCell ref="A65:B65"/>
    <mergeCell ref="D65:F65"/>
    <mergeCell ref="G65:H65"/>
    <mergeCell ref="A31:B31"/>
    <mergeCell ref="D31:F31"/>
    <mergeCell ref="G31:H31"/>
    <mergeCell ref="A41:B41"/>
    <mergeCell ref="D41:F41"/>
    <mergeCell ref="G41:H41"/>
    <mergeCell ref="A1:B1"/>
    <mergeCell ref="D1:F1"/>
    <mergeCell ref="G1:H1"/>
    <mergeCell ref="A21:B21"/>
    <mergeCell ref="D21:F21"/>
    <mergeCell ref="G21:H2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showZeros="0" zoomScalePageLayoutView="0" workbookViewId="0" topLeftCell="A26">
      <selection activeCell="B30" sqref="B30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ht="15">
      <c r="B1" s="2" t="s">
        <v>233</v>
      </c>
    </row>
    <row r="2" ht="15.75" thickBot="1"/>
    <row r="3" spans="1:8" ht="15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146</v>
      </c>
      <c r="C4" s="82">
        <v>2</v>
      </c>
      <c r="D4" s="9">
        <v>149</v>
      </c>
      <c r="E4" s="9">
        <v>228</v>
      </c>
      <c r="F4" s="9">
        <v>165</v>
      </c>
      <c r="G4" s="10">
        <f>SUM(D4:F4)</f>
        <v>542</v>
      </c>
      <c r="H4" s="11">
        <f>AVERAGE(D4:F4)</f>
        <v>180.66666666666666</v>
      </c>
    </row>
    <row r="5" spans="1:8" ht="15">
      <c r="A5" s="6">
        <v>2</v>
      </c>
      <c r="B5" s="7" t="s">
        <v>160</v>
      </c>
      <c r="C5" s="82">
        <v>16</v>
      </c>
      <c r="D5" s="9">
        <v>169</v>
      </c>
      <c r="E5" s="9">
        <v>210</v>
      </c>
      <c r="F5" s="9">
        <v>161</v>
      </c>
      <c r="G5" s="10">
        <f>SUM(D5:F5)</f>
        <v>540</v>
      </c>
      <c r="H5" s="11">
        <f>AVERAGE(D5:F5)</f>
        <v>180</v>
      </c>
    </row>
    <row r="6" spans="1:8" ht="15">
      <c r="A6" s="6">
        <v>3</v>
      </c>
      <c r="B6" s="7" t="s">
        <v>152</v>
      </c>
      <c r="C6" s="82">
        <v>9</v>
      </c>
      <c r="D6" s="9">
        <v>141</v>
      </c>
      <c r="E6" s="9">
        <v>137</v>
      </c>
      <c r="F6" s="9">
        <v>145</v>
      </c>
      <c r="G6" s="10">
        <f>SUM(D6:F6)</f>
        <v>423</v>
      </c>
      <c r="H6" s="11">
        <f>AVERAGE(D6:F6)</f>
        <v>141</v>
      </c>
    </row>
    <row r="7" spans="1:8" ht="15">
      <c r="A7" s="6">
        <v>4</v>
      </c>
      <c r="B7" s="7" t="s">
        <v>232</v>
      </c>
      <c r="C7" s="82">
        <v>44</v>
      </c>
      <c r="D7" s="9">
        <v>145</v>
      </c>
      <c r="E7" s="9">
        <v>142</v>
      </c>
      <c r="F7" s="9">
        <v>131</v>
      </c>
      <c r="G7" s="10">
        <f>SUM(D7:F7)</f>
        <v>418</v>
      </c>
      <c r="H7" s="11">
        <f>AVERAGE(D7:F7)</f>
        <v>139.33333333333334</v>
      </c>
    </row>
    <row r="8" spans="1:8" ht="15">
      <c r="A8" s="6">
        <v>5</v>
      </c>
      <c r="B8" s="7" t="s">
        <v>215</v>
      </c>
      <c r="C8" s="82">
        <v>8</v>
      </c>
      <c r="D8" s="9">
        <v>123</v>
      </c>
      <c r="E8" s="9">
        <v>105</v>
      </c>
      <c r="F8" s="9">
        <v>109</v>
      </c>
      <c r="G8" s="10">
        <f>SUM(D8:F8)</f>
        <v>337</v>
      </c>
      <c r="H8" s="11">
        <f>AVERAGE(D8:F8)</f>
        <v>112.33333333333333</v>
      </c>
    </row>
    <row r="10" spans="1:8" ht="15">
      <c r="A10" s="64" t="s">
        <v>225</v>
      </c>
      <c r="B10" s="59"/>
      <c r="D10" s="65"/>
      <c r="E10" s="59"/>
      <c r="F10" s="59"/>
      <c r="G10" s="66"/>
      <c r="H10" s="66"/>
    </row>
    <row r="11" ht="15.75" thickBot="1"/>
    <row r="12" spans="1:8" ht="15.75">
      <c r="A12" s="4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9</v>
      </c>
      <c r="H12" s="5" t="s">
        <v>10</v>
      </c>
    </row>
    <row r="13" spans="1:8" ht="15">
      <c r="A13" s="6">
        <v>1</v>
      </c>
      <c r="B13" s="7" t="s">
        <v>93</v>
      </c>
      <c r="C13" s="85">
        <v>20</v>
      </c>
      <c r="D13" s="9">
        <v>203</v>
      </c>
      <c r="E13" s="9">
        <v>188</v>
      </c>
      <c r="F13" s="9">
        <v>199</v>
      </c>
      <c r="G13" s="10">
        <f>SUM(D13:F13)</f>
        <v>590</v>
      </c>
      <c r="H13" s="11">
        <f aca="true" t="shared" si="0" ref="H13:H18">AVERAGE(D13:F13)</f>
        <v>196.66666666666666</v>
      </c>
    </row>
    <row r="14" spans="1:8" ht="15">
      <c r="A14" s="6">
        <v>2</v>
      </c>
      <c r="B14" s="7" t="s">
        <v>75</v>
      </c>
      <c r="C14" s="85">
        <v>7</v>
      </c>
      <c r="D14" s="9">
        <v>163</v>
      </c>
      <c r="E14" s="9">
        <v>194</v>
      </c>
      <c r="F14" s="9">
        <v>225</v>
      </c>
      <c r="G14" s="10">
        <f>SUM(D14:F14)</f>
        <v>582</v>
      </c>
      <c r="H14" s="11">
        <f t="shared" si="0"/>
        <v>194</v>
      </c>
    </row>
    <row r="15" spans="1:8" ht="15">
      <c r="A15" s="6">
        <v>3</v>
      </c>
      <c r="B15" s="7" t="s">
        <v>167</v>
      </c>
      <c r="C15" s="85">
        <v>21</v>
      </c>
      <c r="D15" s="9">
        <v>187</v>
      </c>
      <c r="E15" s="9">
        <v>195</v>
      </c>
      <c r="F15" s="9">
        <v>156</v>
      </c>
      <c r="G15" s="10">
        <f>SUM(D15:F15)</f>
        <v>538</v>
      </c>
      <c r="H15" s="11">
        <f t="shared" si="0"/>
        <v>179.33333333333334</v>
      </c>
    </row>
    <row r="16" spans="1:8" ht="15">
      <c r="A16" s="6">
        <v>4</v>
      </c>
      <c r="B16" s="7" t="s">
        <v>72</v>
      </c>
      <c r="C16" s="85">
        <v>5</v>
      </c>
      <c r="D16" s="9">
        <v>196</v>
      </c>
      <c r="E16" s="9">
        <v>212</v>
      </c>
      <c r="F16" s="9">
        <v>108</v>
      </c>
      <c r="G16" s="10">
        <f>SUM(D16:F16)</f>
        <v>516</v>
      </c>
      <c r="H16" s="11">
        <f t="shared" si="0"/>
        <v>172</v>
      </c>
    </row>
    <row r="17" spans="1:8" ht="15">
      <c r="A17" s="6">
        <v>5</v>
      </c>
      <c r="B17" s="7" t="s">
        <v>86</v>
      </c>
      <c r="C17" s="85">
        <v>15</v>
      </c>
      <c r="D17" s="9">
        <v>157</v>
      </c>
      <c r="E17" s="9">
        <v>185</v>
      </c>
      <c r="F17" s="9">
        <v>173</v>
      </c>
      <c r="G17" s="10">
        <f>SUM(D17:F17)</f>
        <v>515</v>
      </c>
      <c r="H17" s="11">
        <f t="shared" si="0"/>
        <v>171.66666666666666</v>
      </c>
    </row>
    <row r="18" spans="1:8" ht="15">
      <c r="A18" s="6">
        <v>6</v>
      </c>
      <c r="B18" s="7" t="s">
        <v>173</v>
      </c>
      <c r="C18" s="85">
        <v>26</v>
      </c>
      <c r="D18" s="9">
        <v>150</v>
      </c>
      <c r="E18" s="9">
        <v>134</v>
      </c>
      <c r="F18" s="9">
        <v>147</v>
      </c>
      <c r="G18" s="10">
        <f>SUM(D18:F18)</f>
        <v>431</v>
      </c>
      <c r="H18" s="11">
        <f t="shared" si="0"/>
        <v>143.66666666666666</v>
      </c>
    </row>
    <row r="19" spans="1:8" ht="15">
      <c r="A19" s="6">
        <v>7</v>
      </c>
      <c r="B19" s="7" t="s">
        <v>186</v>
      </c>
      <c r="C19" s="85">
        <v>35</v>
      </c>
      <c r="D19" s="9">
        <v>138</v>
      </c>
      <c r="E19" s="9">
        <v>163</v>
      </c>
      <c r="F19" s="9">
        <v>129</v>
      </c>
      <c r="G19" s="10">
        <f>SUM(D19:F19)</f>
        <v>430</v>
      </c>
      <c r="H19" s="11">
        <f>AVERAGE(D19:F19)</f>
        <v>143.33333333333334</v>
      </c>
    </row>
    <row r="20" spans="1:8" ht="15">
      <c r="A20" s="6">
        <v>8</v>
      </c>
      <c r="B20" s="7" t="s">
        <v>194</v>
      </c>
      <c r="C20" s="85">
        <v>43</v>
      </c>
      <c r="D20" s="9">
        <v>153</v>
      </c>
      <c r="E20" s="9">
        <v>144</v>
      </c>
      <c r="F20" s="9">
        <v>133</v>
      </c>
      <c r="G20" s="10">
        <f>SUM(D20:F20)</f>
        <v>430</v>
      </c>
      <c r="H20" s="11">
        <f>AVERAGE(D20:F20)</f>
        <v>143.33333333333334</v>
      </c>
    </row>
    <row r="22" spans="1:8" ht="15">
      <c r="A22" s="64" t="s">
        <v>227</v>
      </c>
      <c r="B22" s="59"/>
      <c r="D22" s="65"/>
      <c r="E22" s="59"/>
      <c r="F22" s="59"/>
      <c r="G22" s="66"/>
      <c r="H22" s="66"/>
    </row>
    <row r="23" ht="15.75" thickBot="1"/>
    <row r="24" spans="1:8" ht="15.75">
      <c r="A24" s="4" t="s">
        <v>0</v>
      </c>
      <c r="B24" s="5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5" t="s">
        <v>9</v>
      </c>
      <c r="H24" s="5" t="s">
        <v>10</v>
      </c>
    </row>
    <row r="25" spans="1:8" ht="15">
      <c r="A25" s="6">
        <v>1</v>
      </c>
      <c r="B25" s="7" t="s">
        <v>116</v>
      </c>
      <c r="C25" s="87">
        <v>40</v>
      </c>
      <c r="D25" s="9">
        <v>235</v>
      </c>
      <c r="E25" s="9">
        <v>222</v>
      </c>
      <c r="F25" s="9">
        <v>186</v>
      </c>
      <c r="G25" s="10">
        <f>SUM(D25:F25)</f>
        <v>643</v>
      </c>
      <c r="H25" s="11">
        <f aca="true" t="shared" si="1" ref="H25:H32">AVERAGE(D25:F25)</f>
        <v>214.33333333333334</v>
      </c>
    </row>
    <row r="26" spans="1:8" ht="15">
      <c r="A26" s="6">
        <v>2</v>
      </c>
      <c r="B26" s="7" t="s">
        <v>83</v>
      </c>
      <c r="C26" s="87">
        <v>13</v>
      </c>
      <c r="D26" s="9">
        <v>193</v>
      </c>
      <c r="E26" s="9">
        <v>168</v>
      </c>
      <c r="F26" s="9">
        <v>203</v>
      </c>
      <c r="G26" s="10">
        <f>SUM(D26:F26)</f>
        <v>564</v>
      </c>
      <c r="H26" s="11">
        <f t="shared" si="1"/>
        <v>188</v>
      </c>
    </row>
    <row r="27" spans="1:8" ht="15">
      <c r="A27" s="6">
        <v>3</v>
      </c>
      <c r="B27" s="7" t="s">
        <v>111</v>
      </c>
      <c r="C27" s="87">
        <v>36</v>
      </c>
      <c r="D27" s="9">
        <v>209</v>
      </c>
      <c r="E27" s="9">
        <v>180</v>
      </c>
      <c r="F27" s="9">
        <v>167</v>
      </c>
      <c r="G27" s="10">
        <f>SUM(D27:F27)</f>
        <v>556</v>
      </c>
      <c r="H27" s="11">
        <f t="shared" si="1"/>
        <v>185.33333333333334</v>
      </c>
    </row>
    <row r="28" spans="1:8" ht="15">
      <c r="A28" s="6">
        <v>4</v>
      </c>
      <c r="B28" s="7" t="s">
        <v>211</v>
      </c>
      <c r="C28" s="87">
        <v>25</v>
      </c>
      <c r="D28" s="9">
        <v>222</v>
      </c>
      <c r="E28" s="9">
        <v>142</v>
      </c>
      <c r="F28" s="9">
        <v>171</v>
      </c>
      <c r="G28" s="10">
        <f>SUM(D28:F28)</f>
        <v>535</v>
      </c>
      <c r="H28" s="11">
        <f t="shared" si="1"/>
        <v>178.33333333333334</v>
      </c>
    </row>
    <row r="29" spans="1:8" ht="15">
      <c r="A29" s="6">
        <v>5</v>
      </c>
      <c r="B29" s="7" t="s">
        <v>219</v>
      </c>
      <c r="C29" s="87">
        <v>26</v>
      </c>
      <c r="D29" s="9">
        <v>167</v>
      </c>
      <c r="E29" s="9">
        <v>158</v>
      </c>
      <c r="F29" s="9">
        <v>202</v>
      </c>
      <c r="G29" s="10">
        <f>SUM(D29:F29)</f>
        <v>527</v>
      </c>
      <c r="H29" s="11">
        <f t="shared" si="1"/>
        <v>175.66666666666666</v>
      </c>
    </row>
    <row r="30" spans="1:8" ht="15">
      <c r="A30" s="6">
        <v>6</v>
      </c>
      <c r="B30" s="7" t="s">
        <v>101</v>
      </c>
      <c r="C30" s="87">
        <v>28</v>
      </c>
      <c r="D30" s="9">
        <v>181</v>
      </c>
      <c r="E30" s="9">
        <v>181</v>
      </c>
      <c r="F30" s="9">
        <v>137</v>
      </c>
      <c r="G30" s="10">
        <f>SUM(D30:F30)</f>
        <v>499</v>
      </c>
      <c r="H30" s="11">
        <f t="shared" si="1"/>
        <v>166.33333333333334</v>
      </c>
    </row>
    <row r="31" spans="1:8" ht="15">
      <c r="A31" s="6">
        <v>7</v>
      </c>
      <c r="B31" s="7" t="s">
        <v>67</v>
      </c>
      <c r="C31" s="87">
        <v>2</v>
      </c>
      <c r="D31" s="9">
        <v>172</v>
      </c>
      <c r="E31" s="9">
        <v>198</v>
      </c>
      <c r="F31" s="9">
        <v>114</v>
      </c>
      <c r="G31" s="10">
        <f>SUM(D31:F31)</f>
        <v>484</v>
      </c>
      <c r="H31" s="11">
        <f t="shared" si="1"/>
        <v>161.33333333333334</v>
      </c>
    </row>
    <row r="32" spans="1:8" ht="15">
      <c r="A32" s="6">
        <v>8</v>
      </c>
      <c r="B32" s="7" t="s">
        <v>212</v>
      </c>
      <c r="C32" s="87">
        <v>25</v>
      </c>
      <c r="D32" s="9">
        <v>124</v>
      </c>
      <c r="E32" s="9">
        <v>134</v>
      </c>
      <c r="F32" s="9">
        <v>161</v>
      </c>
      <c r="G32" s="10">
        <f>SUM(D32:F32)</f>
        <v>419</v>
      </c>
      <c r="H32" s="11">
        <f t="shared" si="1"/>
        <v>139.66666666666666</v>
      </c>
    </row>
    <row r="34" spans="1:8" ht="15">
      <c r="A34" s="64" t="s">
        <v>228</v>
      </c>
      <c r="B34" s="59"/>
      <c r="D34" s="65"/>
      <c r="E34" s="59"/>
      <c r="F34" s="59"/>
      <c r="G34" s="66"/>
      <c r="H34" s="66"/>
    </row>
    <row r="35" ht="15.75" thickBot="1"/>
    <row r="36" spans="1:8" ht="15.75">
      <c r="A36" s="4" t="s">
        <v>0</v>
      </c>
      <c r="B36" s="5" t="s">
        <v>1</v>
      </c>
      <c r="C36" s="5" t="s">
        <v>2</v>
      </c>
      <c r="D36" s="5" t="s">
        <v>3</v>
      </c>
      <c r="E36" s="5" t="s">
        <v>4</v>
      </c>
      <c r="F36" s="5" t="s">
        <v>5</v>
      </c>
      <c r="G36" s="5" t="s">
        <v>9</v>
      </c>
      <c r="H36" s="5" t="s">
        <v>10</v>
      </c>
    </row>
    <row r="37" spans="1:8" ht="15">
      <c r="A37" s="6">
        <v>1</v>
      </c>
      <c r="B37" s="7" t="s">
        <v>231</v>
      </c>
      <c r="C37" s="84">
        <v>11</v>
      </c>
      <c r="D37" s="9">
        <v>166</v>
      </c>
      <c r="E37" s="9">
        <v>204</v>
      </c>
      <c r="F37" s="9">
        <v>171</v>
      </c>
      <c r="G37" s="10">
        <f>SUM(D37:F37)</f>
        <v>541</v>
      </c>
      <c r="H37" s="11">
        <f aca="true" t="shared" si="2" ref="H37:H42">AVERAGE(D37:F37)</f>
        <v>180.33333333333334</v>
      </c>
    </row>
    <row r="38" spans="1:8" ht="15">
      <c r="A38" s="6">
        <v>2</v>
      </c>
      <c r="B38" s="7" t="s">
        <v>164</v>
      </c>
      <c r="C38" s="84">
        <v>19</v>
      </c>
      <c r="D38" s="9">
        <v>173</v>
      </c>
      <c r="E38" s="9">
        <v>186</v>
      </c>
      <c r="F38" s="9">
        <v>172</v>
      </c>
      <c r="G38" s="10">
        <f>SUM(D38:F38)</f>
        <v>531</v>
      </c>
      <c r="H38" s="11">
        <f t="shared" si="2"/>
        <v>177</v>
      </c>
    </row>
    <row r="39" spans="1:8" ht="15">
      <c r="A39" s="6">
        <v>3</v>
      </c>
      <c r="B39" s="7" t="s">
        <v>123</v>
      </c>
      <c r="C39" s="84">
        <v>3</v>
      </c>
      <c r="D39" s="9">
        <v>156</v>
      </c>
      <c r="E39" s="9">
        <v>148</v>
      </c>
      <c r="F39" s="9">
        <v>207</v>
      </c>
      <c r="G39" s="10">
        <f>SUM(D39:F39)</f>
        <v>511</v>
      </c>
      <c r="H39" s="11">
        <f t="shared" si="2"/>
        <v>170.33333333333334</v>
      </c>
    </row>
    <row r="40" spans="1:8" ht="15">
      <c r="A40" s="6">
        <v>4</v>
      </c>
      <c r="B40" s="7" t="s">
        <v>229</v>
      </c>
      <c r="C40" s="84">
        <v>5</v>
      </c>
      <c r="D40" s="9">
        <v>156</v>
      </c>
      <c r="E40" s="9">
        <v>174</v>
      </c>
      <c r="F40" s="9">
        <v>168</v>
      </c>
      <c r="G40" s="10">
        <f>SUM(D40:F40)</f>
        <v>498</v>
      </c>
      <c r="H40" s="11">
        <f t="shared" si="2"/>
        <v>166</v>
      </c>
    </row>
    <row r="41" spans="1:8" ht="15">
      <c r="A41" s="6">
        <v>5</v>
      </c>
      <c r="B41" s="7" t="s">
        <v>174</v>
      </c>
      <c r="C41" s="84">
        <v>27</v>
      </c>
      <c r="D41" s="9">
        <v>203</v>
      </c>
      <c r="E41" s="9">
        <v>127</v>
      </c>
      <c r="F41" s="9">
        <v>113</v>
      </c>
      <c r="G41" s="10">
        <f>SUM(D41:F41)</f>
        <v>443</v>
      </c>
      <c r="H41" s="11">
        <f t="shared" si="2"/>
        <v>147.66666666666666</v>
      </c>
    </row>
    <row r="42" spans="1:8" ht="15">
      <c r="A42" s="6">
        <v>6</v>
      </c>
      <c r="B42" s="7" t="s">
        <v>130</v>
      </c>
      <c r="C42" s="84">
        <v>21</v>
      </c>
      <c r="D42" s="9">
        <v>94</v>
      </c>
      <c r="E42" s="9">
        <v>148</v>
      </c>
      <c r="F42" s="9">
        <v>120</v>
      </c>
      <c r="G42" s="10">
        <f>SUM(D42:F42)</f>
        <v>362</v>
      </c>
      <c r="H42" s="11">
        <f t="shared" si="2"/>
        <v>120.66666666666667</v>
      </c>
    </row>
  </sheetData>
  <sheetProtection/>
  <mergeCells count="9">
    <mergeCell ref="A22:B22"/>
    <mergeCell ref="D22:F22"/>
    <mergeCell ref="G22:H22"/>
    <mergeCell ref="A34:B34"/>
    <mergeCell ref="D34:F34"/>
    <mergeCell ref="G34:H34"/>
    <mergeCell ref="A10:B10"/>
    <mergeCell ref="D10:F10"/>
    <mergeCell ref="G10:H1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L25" sqref="L25"/>
    </sheetView>
  </sheetViews>
  <sheetFormatPr defaultColWidth="9.140625" defaultRowHeight="12.75"/>
  <sheetData>
    <row r="1" spans="20:23" ht="12.75">
      <c r="T1" s="34">
        <f>F44</f>
        <v>418</v>
      </c>
      <c r="U1" s="34" t="str">
        <f>Boys!B6</f>
        <v>Tyler McNutt</v>
      </c>
      <c r="V1" s="34"/>
      <c r="W1" s="49" t="s">
        <v>30</v>
      </c>
    </row>
    <row r="2" spans="1:20" ht="12.75">
      <c r="A2" s="34" t="s">
        <v>26</v>
      </c>
      <c r="B2" s="73" t="str">
        <f>Boys!B4</f>
        <v>Robert Vater</v>
      </c>
      <c r="C2" s="73"/>
      <c r="D2" s="34">
        <f>F32</f>
        <v>444</v>
      </c>
      <c r="T2" s="47"/>
    </row>
    <row r="3" spans="1:20" ht="12.75">
      <c r="A3" s="35"/>
      <c r="B3" s="35"/>
      <c r="C3" s="35"/>
      <c r="D3" s="30"/>
      <c r="Q3" s="34">
        <f>N38</f>
        <v>442</v>
      </c>
      <c r="R3" s="73" t="s">
        <v>77</v>
      </c>
      <c r="S3" s="76"/>
      <c r="T3" s="47"/>
    </row>
    <row r="4" spans="1:21" ht="12.75">
      <c r="A4" s="80" t="s">
        <v>243</v>
      </c>
      <c r="B4" s="80"/>
      <c r="C4" s="80"/>
      <c r="D4" s="31"/>
      <c r="E4" s="72" t="s">
        <v>119</v>
      </c>
      <c r="F4" s="73"/>
      <c r="G4" s="29">
        <f>N32</f>
        <v>381</v>
      </c>
      <c r="Q4" s="47"/>
      <c r="T4" s="77" t="s">
        <v>248</v>
      </c>
      <c r="U4" s="59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3" t="str">
        <f>Boys!B19</f>
        <v>Christopher Richardson</v>
      </c>
      <c r="C6" s="73"/>
      <c r="D6" s="36">
        <f>F33</f>
        <v>399</v>
      </c>
      <c r="G6" s="31"/>
      <c r="Q6" s="47"/>
      <c r="T6" s="46">
        <f>F45</f>
        <v>403</v>
      </c>
      <c r="U6" s="34" t="str">
        <f>Boys!B17</f>
        <v>Zach Singer</v>
      </c>
      <c r="V6" s="34"/>
      <c r="W6" s="49" t="s">
        <v>53</v>
      </c>
    </row>
    <row r="7" spans="7:17" ht="12.75">
      <c r="G7" s="31"/>
      <c r="Q7" s="47"/>
    </row>
    <row r="8" spans="5:23" ht="12.75">
      <c r="E8" s="58" t="s">
        <v>239</v>
      </c>
      <c r="F8" s="59"/>
      <c r="G8" s="31"/>
      <c r="H8" s="72" t="s">
        <v>107</v>
      </c>
      <c r="I8" s="73"/>
      <c r="J8" s="29">
        <f>N46</f>
        <v>430</v>
      </c>
      <c r="N8" s="34">
        <f>N49</f>
        <v>343</v>
      </c>
      <c r="O8" s="73" t="s">
        <v>77</v>
      </c>
      <c r="P8" s="76"/>
      <c r="Q8" s="88" t="s">
        <v>242</v>
      </c>
      <c r="R8" s="59"/>
      <c r="T8" s="34">
        <f>F47</f>
        <v>372</v>
      </c>
      <c r="U8" s="34" t="str">
        <f>Boys!B9</f>
        <v>Lucas Pinkus</v>
      </c>
      <c r="V8" s="34"/>
      <c r="W8" s="49" t="s">
        <v>31</v>
      </c>
    </row>
    <row r="9" spans="1:20" ht="12.75">
      <c r="A9" s="34" t="s">
        <v>27</v>
      </c>
      <c r="B9" s="73" t="str">
        <f>Boys!B11</f>
        <v>Ryan Dreikosen</v>
      </c>
      <c r="C9" s="73"/>
      <c r="D9" s="34">
        <f>F35</f>
        <v>461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9" t="s">
        <v>244</v>
      </c>
      <c r="B11" s="80"/>
      <c r="C11" s="80"/>
      <c r="D11" s="31"/>
      <c r="E11" s="72" t="s">
        <v>107</v>
      </c>
      <c r="F11" s="73"/>
      <c r="G11" s="32">
        <f>N33</f>
        <v>385</v>
      </c>
      <c r="J11" s="31"/>
      <c r="N11" s="47"/>
      <c r="Q11" s="47"/>
      <c r="T11" s="88" t="s">
        <v>255</v>
      </c>
      <c r="U11" s="59"/>
    </row>
    <row r="12" spans="1:23" ht="12.75">
      <c r="A12" s="33"/>
      <c r="B12" s="33"/>
      <c r="C12" s="33"/>
      <c r="D12" s="31"/>
      <c r="J12" s="31"/>
      <c r="N12" s="47"/>
      <c r="Q12" s="46">
        <f>N39</f>
        <v>368</v>
      </c>
      <c r="R12" s="73" t="s">
        <v>89</v>
      </c>
      <c r="S12" s="76"/>
      <c r="T12" s="47"/>
      <c r="W12" s="45"/>
    </row>
    <row r="13" spans="1:23" ht="12.75">
      <c r="A13" s="34" t="s">
        <v>51</v>
      </c>
      <c r="B13" s="73" t="str">
        <f>Boys!B12</f>
        <v>Darin Bloomquist</v>
      </c>
      <c r="C13" s="73"/>
      <c r="D13" s="36">
        <f>F36</f>
        <v>428</v>
      </c>
      <c r="J13" s="31"/>
      <c r="N13" s="47"/>
      <c r="T13" s="46">
        <f>F48</f>
        <v>360</v>
      </c>
      <c r="U13" s="34" t="str">
        <f>Boys!B14</f>
        <v>Justin Gmach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8" t="s">
        <v>237</v>
      </c>
      <c r="I15" s="59"/>
      <c r="J15" s="31"/>
      <c r="K15" s="90" t="s">
        <v>82</v>
      </c>
      <c r="L15" s="73"/>
      <c r="M15" s="34">
        <f>N54</f>
        <v>415</v>
      </c>
      <c r="N15" s="88" t="s">
        <v>238</v>
      </c>
      <c r="O15" s="59"/>
      <c r="T15" s="34">
        <f>F50</f>
        <v>497</v>
      </c>
      <c r="U15" s="34" t="str">
        <f>Boys!B10</f>
        <v>Brendan Holl</v>
      </c>
      <c r="V15" s="34"/>
      <c r="W15" s="49" t="s">
        <v>33</v>
      </c>
    </row>
    <row r="16" spans="1:20" ht="12.75">
      <c r="A16" s="34" t="s">
        <v>29</v>
      </c>
      <c r="B16" s="73" t="str">
        <f>Boys!B8</f>
        <v>Mason Peterson</v>
      </c>
      <c r="C16" s="73"/>
      <c r="D16" s="34">
        <f>F38</f>
        <v>361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78" t="s">
        <v>236</v>
      </c>
      <c r="L17" s="79"/>
      <c r="M17" s="79"/>
      <c r="N17" s="47"/>
      <c r="Q17" s="34">
        <f>N41</f>
        <v>417</v>
      </c>
      <c r="R17" s="73" t="s">
        <v>95</v>
      </c>
      <c r="S17" s="76"/>
      <c r="T17" s="47"/>
    </row>
    <row r="18" spans="1:21" ht="12.75">
      <c r="A18" s="89" t="s">
        <v>245</v>
      </c>
      <c r="B18" s="80"/>
      <c r="C18" s="80"/>
      <c r="D18" s="31"/>
      <c r="E18" s="72" t="s">
        <v>82</v>
      </c>
      <c r="F18" s="73"/>
      <c r="G18" s="29">
        <f>N35</f>
        <v>495</v>
      </c>
      <c r="J18" s="31"/>
      <c r="N18" s="47"/>
      <c r="Q18" s="47"/>
      <c r="T18" s="88" t="s">
        <v>247</v>
      </c>
      <c r="U18" s="59"/>
    </row>
    <row r="19" spans="1:20" ht="12.75">
      <c r="A19" s="33"/>
      <c r="B19" s="33"/>
      <c r="C19" s="33"/>
      <c r="D19" s="31"/>
      <c r="G19" s="30"/>
      <c r="J19" s="31"/>
      <c r="K19" s="90" t="s">
        <v>95</v>
      </c>
      <c r="L19" s="73"/>
      <c r="M19" s="36">
        <f>N55</f>
        <v>390</v>
      </c>
      <c r="N19" s="47"/>
      <c r="Q19" s="47"/>
      <c r="T19" s="47"/>
    </row>
    <row r="20" spans="1:23" ht="12.75">
      <c r="A20" s="34" t="s">
        <v>55</v>
      </c>
      <c r="B20" s="73" t="str">
        <f>Boys!B15</f>
        <v>Ty Peterson</v>
      </c>
      <c r="C20" s="73"/>
      <c r="D20" s="36">
        <f>F39</f>
        <v>418</v>
      </c>
      <c r="G20" s="31"/>
      <c r="J20" s="31"/>
      <c r="N20" s="47"/>
      <c r="Q20" s="47"/>
      <c r="T20" s="46">
        <f>F51</f>
        <v>402</v>
      </c>
      <c r="U20" s="34" t="str">
        <f>Boys!B13</f>
        <v>Payton Nabak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8" t="s">
        <v>240</v>
      </c>
      <c r="F22" s="59"/>
      <c r="G22" s="31"/>
      <c r="H22" s="72" t="s">
        <v>82</v>
      </c>
      <c r="I22" s="73"/>
      <c r="J22" s="32">
        <f>N47</f>
        <v>457</v>
      </c>
      <c r="N22" s="46">
        <f>N50</f>
        <v>411</v>
      </c>
      <c r="O22" s="73" t="s">
        <v>95</v>
      </c>
      <c r="P22" s="76"/>
      <c r="Q22" s="88" t="s">
        <v>248</v>
      </c>
      <c r="R22" s="59"/>
      <c r="T22" s="34">
        <f>F53</f>
        <v>359</v>
      </c>
      <c r="U22" s="34" t="str">
        <f>Boys!B5</f>
        <v>Zach Vasey</v>
      </c>
      <c r="V22" s="34"/>
      <c r="W22" s="49" t="s">
        <v>32</v>
      </c>
    </row>
    <row r="23" spans="1:20" ht="12.75">
      <c r="A23" s="34" t="s">
        <v>28</v>
      </c>
      <c r="B23" s="73" t="str">
        <f>Boys!B7</f>
        <v>Zakarey Geer</v>
      </c>
      <c r="C23" s="73"/>
      <c r="D23" s="34">
        <f>F41</f>
        <v>399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74" t="s">
        <v>82</v>
      </c>
      <c r="L24" s="74"/>
      <c r="M24" s="74"/>
      <c r="Q24" s="47"/>
      <c r="T24" s="47"/>
    </row>
    <row r="25" spans="1:21" ht="12.75">
      <c r="A25" s="80" t="s">
        <v>246</v>
      </c>
      <c r="B25" s="80"/>
      <c r="C25" s="80"/>
      <c r="D25" s="31"/>
      <c r="E25" s="72" t="s">
        <v>87</v>
      </c>
      <c r="F25" s="73"/>
      <c r="G25" s="32">
        <f>N36</f>
        <v>467</v>
      </c>
      <c r="Q25" s="46">
        <f>N42</f>
        <v>393</v>
      </c>
      <c r="R25" s="73" t="s">
        <v>71</v>
      </c>
      <c r="S25" s="76"/>
      <c r="T25" s="77" t="s">
        <v>241</v>
      </c>
      <c r="U25" s="59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3" t="str">
        <f>Boys!B16</f>
        <v>Sam Strash</v>
      </c>
      <c r="C27" s="73"/>
      <c r="D27" s="36">
        <f>F42</f>
        <v>444</v>
      </c>
      <c r="T27" s="46">
        <f>F54</f>
        <v>379</v>
      </c>
      <c r="U27" s="34" t="str">
        <f>Boys!B18</f>
        <v>Colby Hietpas</v>
      </c>
      <c r="V27" s="34"/>
      <c r="W27" s="49" t="s">
        <v>52</v>
      </c>
    </row>
    <row r="30" spans="1:14" ht="12.75">
      <c r="A30" s="71" t="s">
        <v>49</v>
      </c>
      <c r="B30" s="59"/>
      <c r="C30" s="59"/>
      <c r="D30" s="59"/>
      <c r="E30" s="59"/>
      <c r="F30" s="59"/>
      <c r="I30" s="71" t="s">
        <v>58</v>
      </c>
      <c r="J30" s="71"/>
      <c r="K30" s="71"/>
      <c r="L30" s="71"/>
      <c r="M30" s="71"/>
      <c r="N30" s="71"/>
    </row>
    <row r="32" spans="1:14" ht="12.75">
      <c r="A32" t="s">
        <v>26</v>
      </c>
      <c r="B32" s="59" t="str">
        <f>B2</f>
        <v>Robert Vater</v>
      </c>
      <c r="C32" s="59"/>
      <c r="D32">
        <v>236</v>
      </c>
      <c r="E32">
        <v>208</v>
      </c>
      <c r="F32">
        <f>D32+E32</f>
        <v>444</v>
      </c>
      <c r="I32" s="59" t="str">
        <f>E4</f>
        <v>Robert Vater</v>
      </c>
      <c r="J32" s="59"/>
      <c r="K32" s="59"/>
      <c r="L32">
        <v>217</v>
      </c>
      <c r="M32">
        <v>164</v>
      </c>
      <c r="N32">
        <f>L32+M32</f>
        <v>381</v>
      </c>
    </row>
    <row r="33" spans="1:14" ht="12.75">
      <c r="A33" t="s">
        <v>50</v>
      </c>
      <c r="B33" s="59" t="str">
        <f>B6</f>
        <v>Christopher Richardson</v>
      </c>
      <c r="C33" s="59"/>
      <c r="D33">
        <v>200</v>
      </c>
      <c r="E33">
        <v>199</v>
      </c>
      <c r="F33">
        <f>D33+E33</f>
        <v>399</v>
      </c>
      <c r="I33" s="59" t="str">
        <f>E11</f>
        <v>Ryan Dreikosen</v>
      </c>
      <c r="J33" s="59"/>
      <c r="K33" s="59"/>
      <c r="L33">
        <v>194</v>
      </c>
      <c r="M33">
        <v>191</v>
      </c>
      <c r="N33">
        <f>L33+M33</f>
        <v>385</v>
      </c>
    </row>
    <row r="35" spans="1:14" ht="12.75">
      <c r="A35" t="s">
        <v>27</v>
      </c>
      <c r="B35" s="59" t="str">
        <f>B9</f>
        <v>Ryan Dreikosen</v>
      </c>
      <c r="C35" s="59"/>
      <c r="D35">
        <v>247</v>
      </c>
      <c r="E35">
        <v>214</v>
      </c>
      <c r="F35">
        <f aca="true" t="shared" si="0" ref="F35:F54">D35+E35</f>
        <v>461</v>
      </c>
      <c r="I35" s="59" t="str">
        <f>E18</f>
        <v>Ty Peterson</v>
      </c>
      <c r="J35" s="59"/>
      <c r="K35" s="59"/>
      <c r="L35">
        <v>236</v>
      </c>
      <c r="M35">
        <v>259</v>
      </c>
      <c r="N35">
        <f>L35+M35</f>
        <v>495</v>
      </c>
    </row>
    <row r="36" spans="1:14" ht="12.75">
      <c r="A36" t="s">
        <v>51</v>
      </c>
      <c r="B36" s="59" t="str">
        <f>B13</f>
        <v>Darin Bloomquist</v>
      </c>
      <c r="C36" s="59"/>
      <c r="D36">
        <v>265</v>
      </c>
      <c r="E36">
        <v>163</v>
      </c>
      <c r="F36">
        <f t="shared" si="0"/>
        <v>428</v>
      </c>
      <c r="I36" s="59" t="str">
        <f>E25</f>
        <v>Sam Strash</v>
      </c>
      <c r="J36" s="59"/>
      <c r="K36" s="59"/>
      <c r="L36">
        <v>223</v>
      </c>
      <c r="M36">
        <v>244</v>
      </c>
      <c r="N36">
        <f>L36+M36</f>
        <v>467</v>
      </c>
    </row>
    <row r="38" spans="1:14" ht="12.75">
      <c r="A38" t="s">
        <v>29</v>
      </c>
      <c r="B38" s="59" t="str">
        <f>B16</f>
        <v>Mason Peterson</v>
      </c>
      <c r="C38" s="59"/>
      <c r="D38">
        <v>179</v>
      </c>
      <c r="E38">
        <v>182</v>
      </c>
      <c r="F38">
        <f t="shared" si="0"/>
        <v>361</v>
      </c>
      <c r="I38" s="75" t="str">
        <f>R3</f>
        <v>Tyler McNutt</v>
      </c>
      <c r="J38" s="75"/>
      <c r="K38" s="75"/>
      <c r="L38" s="51">
        <v>190</v>
      </c>
      <c r="M38" s="51">
        <v>252</v>
      </c>
      <c r="N38">
        <f>L38+M38</f>
        <v>442</v>
      </c>
    </row>
    <row r="39" spans="1:14" ht="12.75">
      <c r="A39" t="s">
        <v>55</v>
      </c>
      <c r="B39" s="59" t="str">
        <f>B20</f>
        <v>Ty Peterson</v>
      </c>
      <c r="C39" s="59"/>
      <c r="D39">
        <v>225</v>
      </c>
      <c r="E39">
        <v>193</v>
      </c>
      <c r="F39">
        <f t="shared" si="0"/>
        <v>418</v>
      </c>
      <c r="I39" s="59" t="str">
        <f>R12</f>
        <v>Lucas Pinkus</v>
      </c>
      <c r="J39" s="59"/>
      <c r="K39" s="59"/>
      <c r="L39" s="56">
        <v>232</v>
      </c>
      <c r="M39" s="56">
        <v>136</v>
      </c>
      <c r="N39">
        <f>L39+M39</f>
        <v>368</v>
      </c>
    </row>
    <row r="40" spans="9:11" ht="12.75">
      <c r="I40" s="59"/>
      <c r="J40" s="59"/>
      <c r="K40" s="59"/>
    </row>
    <row r="41" spans="1:14" ht="12.75">
      <c r="A41" t="s">
        <v>28</v>
      </c>
      <c r="B41" s="59" t="str">
        <f>B23</f>
        <v>Zakarey Geer</v>
      </c>
      <c r="C41" s="59"/>
      <c r="D41">
        <v>187</v>
      </c>
      <c r="E41">
        <v>212</v>
      </c>
      <c r="F41">
        <f t="shared" si="0"/>
        <v>399</v>
      </c>
      <c r="I41" s="59" t="str">
        <f>R17</f>
        <v>Brendan Holl</v>
      </c>
      <c r="J41" s="59"/>
      <c r="K41" s="59"/>
      <c r="L41">
        <v>235</v>
      </c>
      <c r="M41">
        <v>182</v>
      </c>
      <c r="N41">
        <f>L41+M41</f>
        <v>417</v>
      </c>
    </row>
    <row r="42" spans="1:14" ht="12.75">
      <c r="A42" t="s">
        <v>54</v>
      </c>
      <c r="B42" s="59" t="str">
        <f>B27</f>
        <v>Sam Strash</v>
      </c>
      <c r="C42" s="59"/>
      <c r="D42">
        <v>202</v>
      </c>
      <c r="E42">
        <v>242</v>
      </c>
      <c r="F42">
        <f t="shared" si="0"/>
        <v>444</v>
      </c>
      <c r="I42" s="59" t="str">
        <f>R25</f>
        <v>Colby Hietpas</v>
      </c>
      <c r="J42" s="59"/>
      <c r="K42" s="59"/>
      <c r="L42">
        <v>203</v>
      </c>
      <c r="M42">
        <v>190</v>
      </c>
      <c r="N42">
        <f>L42+M42</f>
        <v>393</v>
      </c>
    </row>
    <row r="44" spans="1:12" ht="12.75">
      <c r="A44" t="s">
        <v>30</v>
      </c>
      <c r="B44" t="str">
        <f>U1</f>
        <v>Tyler McNutt</v>
      </c>
      <c r="D44">
        <v>179</v>
      </c>
      <c r="E44">
        <v>239</v>
      </c>
      <c r="F44">
        <f t="shared" si="0"/>
        <v>418</v>
      </c>
      <c r="K44" s="71" t="s">
        <v>59</v>
      </c>
      <c r="L44" s="71"/>
    </row>
    <row r="45" spans="1:6" ht="12.75">
      <c r="A45" t="s">
        <v>53</v>
      </c>
      <c r="B45" t="str">
        <f>U6</f>
        <v>Zach Singer</v>
      </c>
      <c r="D45">
        <v>192</v>
      </c>
      <c r="E45">
        <v>211</v>
      </c>
      <c r="F45">
        <f t="shared" si="0"/>
        <v>403</v>
      </c>
    </row>
    <row r="46" spans="9:14" ht="12.75">
      <c r="I46" s="59" t="str">
        <f>H8</f>
        <v>Ryan Dreikosen</v>
      </c>
      <c r="J46" s="59"/>
      <c r="K46" s="59"/>
      <c r="L46">
        <v>196</v>
      </c>
      <c r="M46">
        <v>234</v>
      </c>
      <c r="N46">
        <f>L46+M46</f>
        <v>430</v>
      </c>
    </row>
    <row r="47" spans="1:14" ht="12.75">
      <c r="A47" t="s">
        <v>31</v>
      </c>
      <c r="B47" t="str">
        <f>U8</f>
        <v>Lucas Pinkus</v>
      </c>
      <c r="D47">
        <v>203</v>
      </c>
      <c r="E47">
        <v>169</v>
      </c>
      <c r="F47">
        <f t="shared" si="0"/>
        <v>372</v>
      </c>
      <c r="I47" s="59" t="str">
        <f>H22</f>
        <v>Ty Peterson</v>
      </c>
      <c r="J47" s="59"/>
      <c r="K47" s="59"/>
      <c r="L47">
        <v>178</v>
      </c>
      <c r="M47">
        <v>279</v>
      </c>
      <c r="N47">
        <f>L47+M47</f>
        <v>457</v>
      </c>
    </row>
    <row r="48" spans="1:6" ht="12.75">
      <c r="A48" t="s">
        <v>56</v>
      </c>
      <c r="B48" t="str">
        <f>U13</f>
        <v>Justin Gmach</v>
      </c>
      <c r="D48">
        <v>236</v>
      </c>
      <c r="E48">
        <v>124</v>
      </c>
      <c r="F48">
        <f t="shared" si="0"/>
        <v>360</v>
      </c>
    </row>
    <row r="49" spans="9:14" ht="12.75">
      <c r="I49" s="59" t="str">
        <f>O8</f>
        <v>Tyler McNutt</v>
      </c>
      <c r="J49" s="59"/>
      <c r="K49" s="59"/>
      <c r="L49">
        <v>148</v>
      </c>
      <c r="M49">
        <v>195</v>
      </c>
      <c r="N49">
        <f>L49+M49</f>
        <v>343</v>
      </c>
    </row>
    <row r="50" spans="1:14" ht="12.75">
      <c r="A50" t="s">
        <v>33</v>
      </c>
      <c r="B50" t="str">
        <f>U15</f>
        <v>Brendan Holl</v>
      </c>
      <c r="D50">
        <v>220</v>
      </c>
      <c r="E50">
        <v>277</v>
      </c>
      <c r="F50">
        <f t="shared" si="0"/>
        <v>497</v>
      </c>
      <c r="I50" s="59" t="str">
        <f>O22</f>
        <v>Brendan Holl</v>
      </c>
      <c r="J50" s="59"/>
      <c r="K50" s="59"/>
      <c r="L50">
        <v>201</v>
      </c>
      <c r="M50">
        <v>210</v>
      </c>
      <c r="N50">
        <f>L50+M50</f>
        <v>411</v>
      </c>
    </row>
    <row r="51" spans="1:6" ht="12.75">
      <c r="A51" t="s">
        <v>57</v>
      </c>
      <c r="B51" t="str">
        <f>U20</f>
        <v>Payton Nabak</v>
      </c>
      <c r="D51">
        <v>234</v>
      </c>
      <c r="E51">
        <v>168</v>
      </c>
      <c r="F51">
        <f t="shared" si="0"/>
        <v>402</v>
      </c>
    </row>
    <row r="52" spans="11:12" ht="12.75">
      <c r="K52" s="71" t="s">
        <v>35</v>
      </c>
      <c r="L52" s="71"/>
    </row>
    <row r="53" spans="1:6" ht="12.75">
      <c r="A53" t="s">
        <v>32</v>
      </c>
      <c r="B53" t="str">
        <f>U22</f>
        <v>Zach Vasey</v>
      </c>
      <c r="D53">
        <v>161</v>
      </c>
      <c r="E53">
        <v>198</v>
      </c>
      <c r="F53">
        <f t="shared" si="0"/>
        <v>359</v>
      </c>
    </row>
    <row r="54" spans="1:14" ht="12.75">
      <c r="A54" t="s">
        <v>52</v>
      </c>
      <c r="B54" t="str">
        <f>U27</f>
        <v>Colby Hietpas</v>
      </c>
      <c r="D54">
        <v>158</v>
      </c>
      <c r="E54">
        <v>221</v>
      </c>
      <c r="F54">
        <f t="shared" si="0"/>
        <v>379</v>
      </c>
      <c r="I54" s="59" t="str">
        <f>K15</f>
        <v>Ty Peterson</v>
      </c>
      <c r="J54" s="59"/>
      <c r="K54" s="59"/>
      <c r="L54">
        <v>211</v>
      </c>
      <c r="M54">
        <v>204</v>
      </c>
      <c r="N54">
        <f>L54+M54</f>
        <v>415</v>
      </c>
    </row>
    <row r="55" spans="9:14" ht="12.75">
      <c r="I55" s="59" t="str">
        <f>K19</f>
        <v>Brendan Holl</v>
      </c>
      <c r="J55" s="59"/>
      <c r="K55" s="59"/>
      <c r="L55">
        <v>171</v>
      </c>
      <c r="M55">
        <v>219</v>
      </c>
      <c r="N55">
        <f>L55+M55</f>
        <v>390</v>
      </c>
    </row>
  </sheetData>
  <sheetProtection/>
  <mergeCells count="65">
    <mergeCell ref="B2:C2"/>
    <mergeCell ref="B6:C6"/>
    <mergeCell ref="E4:F4"/>
    <mergeCell ref="B9:C9"/>
    <mergeCell ref="A11:C11"/>
    <mergeCell ref="E11:F11"/>
    <mergeCell ref="E8:F8"/>
    <mergeCell ref="B13:C13"/>
    <mergeCell ref="A25:C25"/>
    <mergeCell ref="B20:C20"/>
    <mergeCell ref="B23:C23"/>
    <mergeCell ref="B16:C16"/>
    <mergeCell ref="A4:C4"/>
    <mergeCell ref="H22:I22"/>
    <mergeCell ref="B32:C32"/>
    <mergeCell ref="B33:C33"/>
    <mergeCell ref="B38:C38"/>
    <mergeCell ref="E18:F18"/>
    <mergeCell ref="E25:F25"/>
    <mergeCell ref="E22:F22"/>
    <mergeCell ref="A18:C1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R3:S3"/>
    <mergeCell ref="R12:S12"/>
    <mergeCell ref="R17:S17"/>
    <mergeCell ref="R25:S25"/>
    <mergeCell ref="Q8:R8"/>
    <mergeCell ref="Q22:R22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K52:L52"/>
    <mergeCell ref="K44:L44"/>
    <mergeCell ref="I54:K54"/>
    <mergeCell ref="I55:K55"/>
    <mergeCell ref="I49:K49"/>
    <mergeCell ref="I50:K50"/>
    <mergeCell ref="I46:K46"/>
    <mergeCell ref="I47:K47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3">
      <selection activeCell="L25" sqref="L25"/>
    </sheetView>
  </sheetViews>
  <sheetFormatPr defaultColWidth="9.140625" defaultRowHeight="12.75"/>
  <sheetData>
    <row r="1" spans="20:23" ht="12.75">
      <c r="T1" s="34">
        <f>F44</f>
        <v>0</v>
      </c>
      <c r="U1" s="34" t="str">
        <f>Girls!B6</f>
        <v>Olivia Komorowski</v>
      </c>
      <c r="V1" s="34"/>
      <c r="W1" s="49" t="s">
        <v>30</v>
      </c>
    </row>
    <row r="2" spans="1:20" ht="12.75">
      <c r="A2" s="34" t="s">
        <v>26</v>
      </c>
      <c r="B2" s="73" t="str">
        <f>Girls!B4</f>
        <v>McKenzie Mattice</v>
      </c>
      <c r="C2" s="73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470</v>
      </c>
      <c r="R3" s="73" t="str">
        <f>U1</f>
        <v>Olivia Komorowski</v>
      </c>
      <c r="S3" s="76"/>
      <c r="T3" s="47"/>
    </row>
    <row r="4" spans="1:21" ht="12.75">
      <c r="A4" s="80" t="s">
        <v>48</v>
      </c>
      <c r="B4" s="80"/>
      <c r="C4" s="80"/>
      <c r="D4" s="31"/>
      <c r="E4" s="72" t="str">
        <f>B2</f>
        <v>McKenzie Mattice</v>
      </c>
      <c r="F4" s="73"/>
      <c r="G4" s="29">
        <f>N32</f>
        <v>401</v>
      </c>
      <c r="Q4" s="47"/>
      <c r="T4" s="77" t="s">
        <v>48</v>
      </c>
      <c r="U4" s="59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3" t="s">
        <v>249</v>
      </c>
      <c r="C6" s="73"/>
      <c r="D6" s="36">
        <f>F33</f>
        <v>0</v>
      </c>
      <c r="G6" s="31"/>
      <c r="Q6" s="47"/>
      <c r="T6" s="46">
        <f>F45</f>
        <v>0</v>
      </c>
      <c r="U6" s="34" t="s">
        <v>249</v>
      </c>
      <c r="V6" s="34"/>
      <c r="W6" s="49" t="s">
        <v>53</v>
      </c>
    </row>
    <row r="7" spans="7:17" ht="12.75">
      <c r="G7" s="31"/>
      <c r="Q7" s="47"/>
    </row>
    <row r="8" spans="5:23" ht="12.75">
      <c r="E8" s="58" t="s">
        <v>260</v>
      </c>
      <c r="F8" s="59"/>
      <c r="G8" s="31"/>
      <c r="H8" s="72" t="s">
        <v>134</v>
      </c>
      <c r="I8" s="73"/>
      <c r="J8" s="29">
        <f>N46</f>
        <v>351</v>
      </c>
      <c r="N8" s="34">
        <f>N49</f>
        <v>569</v>
      </c>
      <c r="O8" s="73" t="s">
        <v>133</v>
      </c>
      <c r="P8" s="76"/>
      <c r="Q8" s="88" t="s">
        <v>252</v>
      </c>
      <c r="R8" s="59"/>
      <c r="T8" s="34">
        <f>F47</f>
        <v>376</v>
      </c>
      <c r="U8" s="34" t="str">
        <f>Girls!B9</f>
        <v>Gaby Silva (NCAA)</v>
      </c>
      <c r="V8" s="34"/>
      <c r="W8" s="49" t="s">
        <v>31</v>
      </c>
    </row>
    <row r="9" spans="1:20" ht="12.75">
      <c r="A9" s="34" t="s">
        <v>27</v>
      </c>
      <c r="B9" s="73" t="str">
        <f>Girls!B11</f>
        <v>Josie Parr</v>
      </c>
      <c r="C9" s="73"/>
      <c r="D9" s="34">
        <f>F35</f>
        <v>367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0" t="s">
        <v>254</v>
      </c>
      <c r="B11" s="80"/>
      <c r="C11" s="80"/>
      <c r="D11" s="31"/>
      <c r="E11" s="72" t="s">
        <v>132</v>
      </c>
      <c r="F11" s="73"/>
      <c r="G11" s="32">
        <f>N33</f>
        <v>336</v>
      </c>
      <c r="J11" s="31"/>
      <c r="N11" s="47"/>
      <c r="Q11" s="47"/>
      <c r="T11" s="77" t="s">
        <v>48</v>
      </c>
      <c r="U11" s="59"/>
    </row>
    <row r="12" spans="1:23" ht="12.75">
      <c r="A12" s="33"/>
      <c r="B12" s="33"/>
      <c r="C12" s="33"/>
      <c r="D12" s="31"/>
      <c r="J12" s="31"/>
      <c r="N12" s="47"/>
      <c r="Q12" s="46">
        <f>N39</f>
        <v>338</v>
      </c>
      <c r="R12" s="73" t="s">
        <v>206</v>
      </c>
      <c r="S12" s="76"/>
      <c r="T12" s="47"/>
      <c r="W12" s="45"/>
    </row>
    <row r="13" spans="1:23" ht="12.75">
      <c r="A13" s="34" t="s">
        <v>51</v>
      </c>
      <c r="B13" s="73" t="str">
        <f>Girls!B12</f>
        <v>Sommer Lee Vasey</v>
      </c>
      <c r="C13" s="73"/>
      <c r="D13" s="36">
        <f>F36</f>
        <v>351</v>
      </c>
      <c r="J13" s="31"/>
      <c r="N13" s="47"/>
      <c r="T13" s="46">
        <f>F48</f>
        <v>339</v>
      </c>
      <c r="U13" s="34" t="str">
        <f>Girls!B14</f>
        <v>Piper Plautz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8" t="s">
        <v>239</v>
      </c>
      <c r="I15" s="59"/>
      <c r="J15" s="31"/>
      <c r="K15" s="90" t="s">
        <v>134</v>
      </c>
      <c r="L15" s="73"/>
      <c r="M15" s="34">
        <f>N54</f>
        <v>464</v>
      </c>
      <c r="N15" s="88" t="s">
        <v>242</v>
      </c>
      <c r="O15" s="59"/>
      <c r="T15" s="34">
        <f>F50</f>
        <v>408</v>
      </c>
      <c r="U15" s="34" t="str">
        <f>Girls!B10</f>
        <v>Alexandra Wozniak</v>
      </c>
      <c r="V15" s="34"/>
      <c r="W15" s="49" t="s">
        <v>33</v>
      </c>
    </row>
    <row r="16" spans="1:20" ht="12.75">
      <c r="A16" s="34" t="s">
        <v>29</v>
      </c>
      <c r="B16" s="73" t="str">
        <f>Girls!B8</f>
        <v>Mary Conneely (NCAA)</v>
      </c>
      <c r="C16" s="73"/>
      <c r="D16" s="34">
        <f>F38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78" t="s">
        <v>250</v>
      </c>
      <c r="L17" s="79"/>
      <c r="M17" s="79"/>
      <c r="N17" s="47"/>
      <c r="Q17" s="34">
        <f>N41</f>
        <v>401</v>
      </c>
      <c r="R17" s="73" t="s">
        <v>142</v>
      </c>
      <c r="S17" s="76"/>
      <c r="T17" s="47"/>
    </row>
    <row r="18" spans="1:21" ht="12.75">
      <c r="A18" s="80" t="s">
        <v>60</v>
      </c>
      <c r="B18" s="80"/>
      <c r="C18" s="80"/>
      <c r="D18" s="31"/>
      <c r="E18" s="72" t="str">
        <f>B16</f>
        <v>Mary Conneely (NCAA)</v>
      </c>
      <c r="F18" s="73"/>
      <c r="G18" s="29">
        <f>N35</f>
        <v>335</v>
      </c>
      <c r="J18" s="31"/>
      <c r="N18" s="47"/>
      <c r="Q18" s="47"/>
      <c r="T18" s="77" t="s">
        <v>237</v>
      </c>
      <c r="U18" s="59"/>
    </row>
    <row r="19" spans="1:20" ht="12.75">
      <c r="A19" s="33"/>
      <c r="B19" s="33"/>
      <c r="C19" s="33"/>
      <c r="D19" s="31"/>
      <c r="G19" s="30"/>
      <c r="J19" s="31"/>
      <c r="K19" s="72" t="s">
        <v>133</v>
      </c>
      <c r="L19" s="73"/>
      <c r="M19" s="36">
        <f>N55</f>
        <v>391</v>
      </c>
      <c r="N19" s="47"/>
      <c r="Q19" s="47"/>
      <c r="T19" s="47"/>
    </row>
    <row r="20" spans="1:23" ht="12.75">
      <c r="A20" s="34" t="s">
        <v>55</v>
      </c>
      <c r="B20" s="73" t="s">
        <v>249</v>
      </c>
      <c r="C20" s="73"/>
      <c r="D20" s="36">
        <f>F39</f>
        <v>0</v>
      </c>
      <c r="G20" s="31"/>
      <c r="J20" s="31"/>
      <c r="N20" s="47"/>
      <c r="Q20" s="47"/>
      <c r="T20" s="46">
        <f>F51</f>
        <v>318</v>
      </c>
      <c r="U20" s="34" t="str">
        <f>Girls!B13</f>
        <v>Kylie Wright (NCAA)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8" t="s">
        <v>251</v>
      </c>
      <c r="F22" s="59"/>
      <c r="G22" s="31"/>
      <c r="H22" s="72" t="s">
        <v>205</v>
      </c>
      <c r="I22" s="73"/>
      <c r="J22" s="32">
        <f>N47</f>
        <v>343</v>
      </c>
      <c r="N22" s="46">
        <f>N50</f>
        <v>359</v>
      </c>
      <c r="O22" s="73" t="s">
        <v>214</v>
      </c>
      <c r="P22" s="76"/>
      <c r="Q22" s="88" t="s">
        <v>253</v>
      </c>
      <c r="R22" s="59"/>
      <c r="T22" s="34">
        <f>F53</f>
        <v>0</v>
      </c>
      <c r="U22" s="34" t="str">
        <f>Girls!B5</f>
        <v>Alyssa Henrickson</v>
      </c>
      <c r="V22" s="34"/>
      <c r="W22" s="49" t="s">
        <v>32</v>
      </c>
    </row>
    <row r="23" spans="1:20" ht="12.75">
      <c r="A23" s="34" t="s">
        <v>28</v>
      </c>
      <c r="B23" s="73" t="str">
        <f>Girls!B7</f>
        <v>Taylor Purgett (NCAA)</v>
      </c>
      <c r="C23" s="73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74" t="s">
        <v>134</v>
      </c>
      <c r="L24" s="74"/>
      <c r="M24" s="74"/>
      <c r="Q24" s="47"/>
      <c r="T24" s="47"/>
    </row>
    <row r="25" spans="1:21" ht="12.75">
      <c r="A25" s="80" t="s">
        <v>60</v>
      </c>
      <c r="B25" s="80"/>
      <c r="C25" s="80"/>
      <c r="D25" s="31"/>
      <c r="E25" s="72" t="str">
        <f>B23</f>
        <v>Taylor Purgett (NCAA)</v>
      </c>
      <c r="F25" s="73"/>
      <c r="G25" s="32">
        <f>N36</f>
        <v>385</v>
      </c>
      <c r="Q25" s="46">
        <f>N42</f>
        <v>406</v>
      </c>
      <c r="R25" s="73" t="str">
        <f>U22</f>
        <v>Alyssa Henrickson</v>
      </c>
      <c r="S25" s="76"/>
      <c r="T25" s="77" t="s">
        <v>48</v>
      </c>
      <c r="U25" s="59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3" t="s">
        <v>249</v>
      </c>
      <c r="C27" s="73"/>
      <c r="D27" s="36">
        <f>F42</f>
        <v>0</v>
      </c>
      <c r="T27" s="46">
        <f>F54</f>
        <v>0</v>
      </c>
      <c r="U27" s="34" t="s">
        <v>249</v>
      </c>
      <c r="V27" s="34"/>
      <c r="W27" s="49" t="s">
        <v>52</v>
      </c>
    </row>
    <row r="30" spans="1:14" ht="12.75">
      <c r="A30" s="71" t="s">
        <v>49</v>
      </c>
      <c r="B30" s="59"/>
      <c r="C30" s="59"/>
      <c r="D30" s="59"/>
      <c r="E30" s="59"/>
      <c r="F30" s="59"/>
      <c r="I30" s="71" t="s">
        <v>58</v>
      </c>
      <c r="J30" s="71"/>
      <c r="K30" s="71"/>
      <c r="L30" s="71"/>
      <c r="M30" s="71"/>
      <c r="N30" s="71"/>
    </row>
    <row r="32" spans="1:14" ht="12.75">
      <c r="A32" t="s">
        <v>26</v>
      </c>
      <c r="B32" s="59" t="str">
        <f>B2</f>
        <v>McKenzie Mattice</v>
      </c>
      <c r="C32" s="59"/>
      <c r="F32">
        <f>D32+E32</f>
        <v>0</v>
      </c>
      <c r="I32" s="59" t="str">
        <f>E4</f>
        <v>McKenzie Mattice</v>
      </c>
      <c r="J32" s="59"/>
      <c r="K32" s="59"/>
      <c r="L32">
        <v>207</v>
      </c>
      <c r="M32">
        <v>194</v>
      </c>
      <c r="N32">
        <f>L32+M32</f>
        <v>401</v>
      </c>
    </row>
    <row r="33" spans="1:14" ht="12.75">
      <c r="A33" t="s">
        <v>50</v>
      </c>
      <c r="B33" s="59" t="str">
        <f>B6</f>
        <v>BYE</v>
      </c>
      <c r="C33" s="59"/>
      <c r="F33">
        <f>D33+E33</f>
        <v>0</v>
      </c>
      <c r="I33" s="59" t="str">
        <f>E11</f>
        <v>Josie Parr</v>
      </c>
      <c r="J33" s="59"/>
      <c r="K33" s="59"/>
      <c r="L33">
        <v>167</v>
      </c>
      <c r="M33">
        <v>169</v>
      </c>
      <c r="N33">
        <f>L33+M33</f>
        <v>336</v>
      </c>
    </row>
    <row r="35" spans="1:14" ht="12.75">
      <c r="A35" t="s">
        <v>27</v>
      </c>
      <c r="B35" s="59" t="str">
        <f>B9</f>
        <v>Josie Parr</v>
      </c>
      <c r="C35" s="59"/>
      <c r="D35">
        <v>193</v>
      </c>
      <c r="E35">
        <v>174</v>
      </c>
      <c r="F35">
        <f>D35+E35</f>
        <v>367</v>
      </c>
      <c r="I35" s="59" t="str">
        <f>E18</f>
        <v>Mary Conneely (NCAA)</v>
      </c>
      <c r="J35" s="59"/>
      <c r="K35" s="59"/>
      <c r="L35">
        <v>182</v>
      </c>
      <c r="M35">
        <v>153</v>
      </c>
      <c r="N35">
        <f>L35+M35</f>
        <v>335</v>
      </c>
    </row>
    <row r="36" spans="1:14" ht="12.75">
      <c r="A36" t="s">
        <v>51</v>
      </c>
      <c r="B36" s="59" t="str">
        <f>B13</f>
        <v>Sommer Lee Vasey</v>
      </c>
      <c r="C36" s="59"/>
      <c r="D36">
        <v>193</v>
      </c>
      <c r="E36">
        <v>158</v>
      </c>
      <c r="F36">
        <f>D36+E36</f>
        <v>351</v>
      </c>
      <c r="I36" s="59" t="str">
        <f>E25</f>
        <v>Taylor Purgett (NCAA)</v>
      </c>
      <c r="J36" s="59"/>
      <c r="K36" s="59"/>
      <c r="L36">
        <v>193</v>
      </c>
      <c r="M36">
        <v>192</v>
      </c>
      <c r="N36">
        <f>L36+M36</f>
        <v>385</v>
      </c>
    </row>
    <row r="38" spans="1:14" ht="12.75">
      <c r="A38" t="s">
        <v>29</v>
      </c>
      <c r="B38" s="59" t="str">
        <f>B16</f>
        <v>Mary Conneely (NCAA)</v>
      </c>
      <c r="C38" s="59"/>
      <c r="F38">
        <f>D38+E38</f>
        <v>0</v>
      </c>
      <c r="I38" s="75" t="str">
        <f>R3</f>
        <v>Olivia Komorowski</v>
      </c>
      <c r="J38" s="75"/>
      <c r="K38" s="75"/>
      <c r="L38" s="51">
        <v>256</v>
      </c>
      <c r="M38" s="51">
        <v>214</v>
      </c>
      <c r="N38">
        <f>L38+M38</f>
        <v>470</v>
      </c>
    </row>
    <row r="39" spans="1:14" ht="12.75">
      <c r="A39" t="s">
        <v>55</v>
      </c>
      <c r="B39" s="59" t="str">
        <f>B20</f>
        <v>BYE</v>
      </c>
      <c r="C39" s="59"/>
      <c r="F39">
        <f>D39+E39</f>
        <v>0</v>
      </c>
      <c r="I39" s="59" t="str">
        <f>R12</f>
        <v>Gaby Silva (NCAA)</v>
      </c>
      <c r="J39" s="59"/>
      <c r="K39" s="59"/>
      <c r="L39" s="51">
        <v>196</v>
      </c>
      <c r="M39">
        <v>142</v>
      </c>
      <c r="N39">
        <f>L39+M39</f>
        <v>338</v>
      </c>
    </row>
    <row r="40" spans="9:11" ht="12.75">
      <c r="I40" s="59"/>
      <c r="J40" s="59"/>
      <c r="K40" s="59"/>
    </row>
    <row r="41" spans="1:14" ht="12.75">
      <c r="A41" t="s">
        <v>28</v>
      </c>
      <c r="B41" s="59" t="str">
        <f>B23</f>
        <v>Taylor Purgett (NCAA)</v>
      </c>
      <c r="C41" s="59"/>
      <c r="F41">
        <f>D41+E41</f>
        <v>0</v>
      </c>
      <c r="I41" s="59" t="str">
        <f>R17</f>
        <v>Alexandra Wozniak</v>
      </c>
      <c r="J41" s="59"/>
      <c r="K41" s="59"/>
      <c r="L41">
        <v>203</v>
      </c>
      <c r="M41">
        <v>198</v>
      </c>
      <c r="N41">
        <f>L41+M41</f>
        <v>401</v>
      </c>
    </row>
    <row r="42" spans="1:14" ht="12.75">
      <c r="A42" t="s">
        <v>54</v>
      </c>
      <c r="B42" s="59" t="str">
        <f>B27</f>
        <v>BYE</v>
      </c>
      <c r="C42" s="59"/>
      <c r="F42">
        <f>D42+E42</f>
        <v>0</v>
      </c>
      <c r="I42" s="59" t="str">
        <f>R25</f>
        <v>Alyssa Henrickson</v>
      </c>
      <c r="J42" s="59"/>
      <c r="K42" s="59"/>
      <c r="L42">
        <v>229</v>
      </c>
      <c r="M42">
        <v>177</v>
      </c>
      <c r="N42">
        <f>L42+M42</f>
        <v>406</v>
      </c>
    </row>
    <row r="44" spans="1:12" ht="12.75">
      <c r="A44" t="s">
        <v>30</v>
      </c>
      <c r="B44" t="str">
        <f>U1</f>
        <v>Olivia Komorowski</v>
      </c>
      <c r="F44">
        <f>D44+E44</f>
        <v>0</v>
      </c>
      <c r="K44" s="71" t="s">
        <v>59</v>
      </c>
      <c r="L44" s="71"/>
    </row>
    <row r="45" spans="1:6" ht="12.75">
      <c r="A45" t="s">
        <v>53</v>
      </c>
      <c r="B45" t="str">
        <f>U6</f>
        <v>BYE</v>
      </c>
      <c r="F45">
        <f>D45+E45</f>
        <v>0</v>
      </c>
    </row>
    <row r="46" spans="9:14" ht="12.75">
      <c r="I46" s="59" t="str">
        <f>H8</f>
        <v>McKenzie Mattice</v>
      </c>
      <c r="J46" s="59"/>
      <c r="K46" s="59"/>
      <c r="L46">
        <v>180</v>
      </c>
      <c r="M46">
        <v>171</v>
      </c>
      <c r="N46">
        <f>L46+M46</f>
        <v>351</v>
      </c>
    </row>
    <row r="47" spans="1:14" ht="12.75">
      <c r="A47" t="s">
        <v>31</v>
      </c>
      <c r="B47" t="str">
        <f>U8</f>
        <v>Gaby Silva (NCAA)</v>
      </c>
      <c r="D47">
        <v>174</v>
      </c>
      <c r="E47">
        <v>202</v>
      </c>
      <c r="F47">
        <f>D47+E47</f>
        <v>376</v>
      </c>
      <c r="I47" s="59" t="str">
        <f>H22</f>
        <v>Taylor Purgett (NCAA)</v>
      </c>
      <c r="J47" s="59"/>
      <c r="K47" s="59"/>
      <c r="L47">
        <v>169</v>
      </c>
      <c r="M47">
        <v>174</v>
      </c>
      <c r="N47">
        <f>L47+M47</f>
        <v>343</v>
      </c>
    </row>
    <row r="48" spans="1:6" ht="12.75">
      <c r="A48" t="s">
        <v>56</v>
      </c>
      <c r="B48" t="str">
        <f>U13</f>
        <v>Piper Plautz</v>
      </c>
      <c r="D48">
        <v>159</v>
      </c>
      <c r="E48">
        <v>180</v>
      </c>
      <c r="F48">
        <f>D48+E48</f>
        <v>339</v>
      </c>
    </row>
    <row r="49" spans="9:14" ht="12.75">
      <c r="I49" s="59" t="str">
        <f>O8</f>
        <v>Olivia Komorowski</v>
      </c>
      <c r="J49" s="59"/>
      <c r="K49" s="59"/>
      <c r="L49">
        <v>269</v>
      </c>
      <c r="M49">
        <v>300</v>
      </c>
      <c r="N49">
        <f>L49+M49</f>
        <v>569</v>
      </c>
    </row>
    <row r="50" spans="1:14" ht="12.75">
      <c r="A50" t="s">
        <v>33</v>
      </c>
      <c r="B50" t="str">
        <f>U15</f>
        <v>Alexandra Wozniak</v>
      </c>
      <c r="D50">
        <v>233</v>
      </c>
      <c r="E50">
        <v>175</v>
      </c>
      <c r="F50">
        <f>D50+E50</f>
        <v>408</v>
      </c>
      <c r="I50" s="59" t="str">
        <f>O22</f>
        <v>Alyssa Henrickson</v>
      </c>
      <c r="J50" s="59"/>
      <c r="K50" s="59"/>
      <c r="L50">
        <v>207</v>
      </c>
      <c r="M50">
        <v>152</v>
      </c>
      <c r="N50">
        <f>L50+M50</f>
        <v>359</v>
      </c>
    </row>
    <row r="51" spans="1:6" ht="12.75">
      <c r="A51" t="s">
        <v>57</v>
      </c>
      <c r="B51" t="str">
        <f>U20</f>
        <v>Kylie Wright (NCAA)</v>
      </c>
      <c r="D51">
        <v>143</v>
      </c>
      <c r="E51">
        <v>175</v>
      </c>
      <c r="F51">
        <f>D51+E51</f>
        <v>318</v>
      </c>
    </row>
    <row r="52" spans="11:12" ht="12.75">
      <c r="K52" s="71" t="s">
        <v>35</v>
      </c>
      <c r="L52" s="71"/>
    </row>
    <row r="53" spans="1:6" ht="12.75">
      <c r="A53" t="s">
        <v>32</v>
      </c>
      <c r="B53" t="str">
        <f>U22</f>
        <v>Alyssa Henrickson</v>
      </c>
      <c r="F53">
        <f>D53+E53</f>
        <v>0</v>
      </c>
    </row>
    <row r="54" spans="1:14" ht="12.75">
      <c r="A54" t="s">
        <v>52</v>
      </c>
      <c r="B54" t="str">
        <f>U27</f>
        <v>BYE</v>
      </c>
      <c r="F54">
        <f>D54+E54</f>
        <v>0</v>
      </c>
      <c r="I54" s="59" t="str">
        <f>K15</f>
        <v>McKenzie Mattice</v>
      </c>
      <c r="J54" s="59"/>
      <c r="K54" s="59"/>
      <c r="L54">
        <v>267</v>
      </c>
      <c r="M54">
        <v>197</v>
      </c>
      <c r="N54">
        <f>L54+M54</f>
        <v>464</v>
      </c>
    </row>
    <row r="55" spans="9:14" ht="12.75">
      <c r="I55" s="59" t="str">
        <f>K19</f>
        <v>Olivia Komorowski</v>
      </c>
      <c r="J55" s="59"/>
      <c r="K55" s="59"/>
      <c r="L55">
        <v>182</v>
      </c>
      <c r="M55">
        <v>209</v>
      </c>
      <c r="N55">
        <f>L55+M55</f>
        <v>391</v>
      </c>
    </row>
  </sheetData>
  <sheetProtection/>
  <mergeCells count="65">
    <mergeCell ref="I54:K54"/>
    <mergeCell ref="I55:K55"/>
    <mergeCell ref="I49:K49"/>
    <mergeCell ref="I50:K50"/>
    <mergeCell ref="O8:P8"/>
    <mergeCell ref="O22:P22"/>
    <mergeCell ref="K15:L15"/>
    <mergeCell ref="K19:L19"/>
    <mergeCell ref="N15:O15"/>
    <mergeCell ref="K52:L52"/>
    <mergeCell ref="K44:L44"/>
    <mergeCell ref="I46:K46"/>
    <mergeCell ref="I47:K47"/>
    <mergeCell ref="I41:K41"/>
    <mergeCell ref="I35:K35"/>
    <mergeCell ref="I36:K36"/>
    <mergeCell ref="I40:K40"/>
    <mergeCell ref="I38:K38"/>
    <mergeCell ref="I39:K39"/>
    <mergeCell ref="T25:U25"/>
    <mergeCell ref="T18:U18"/>
    <mergeCell ref="T11:U11"/>
    <mergeCell ref="T4:U4"/>
    <mergeCell ref="R3:S3"/>
    <mergeCell ref="R12:S12"/>
    <mergeCell ref="R17:S17"/>
    <mergeCell ref="R25:S25"/>
    <mergeCell ref="Q8:R8"/>
    <mergeCell ref="Q22:R22"/>
    <mergeCell ref="B38:C38"/>
    <mergeCell ref="B39:C39"/>
    <mergeCell ref="B41:C41"/>
    <mergeCell ref="B42:C42"/>
    <mergeCell ref="I30:N30"/>
    <mergeCell ref="I32:K32"/>
    <mergeCell ref="I33:K33"/>
    <mergeCell ref="B32:C32"/>
    <mergeCell ref="B33:C33"/>
    <mergeCell ref="I42:K42"/>
    <mergeCell ref="K17:M17"/>
    <mergeCell ref="A25:C25"/>
    <mergeCell ref="B20:C20"/>
    <mergeCell ref="B23:C23"/>
    <mergeCell ref="B27:C27"/>
    <mergeCell ref="A30:F30"/>
    <mergeCell ref="H22:I22"/>
    <mergeCell ref="K24:M24"/>
    <mergeCell ref="E25:F25"/>
    <mergeCell ref="E8:F8"/>
    <mergeCell ref="E22:F22"/>
    <mergeCell ref="B35:C35"/>
    <mergeCell ref="B36:C36"/>
    <mergeCell ref="H15:I15"/>
    <mergeCell ref="A4:C4"/>
    <mergeCell ref="H8:I8"/>
    <mergeCell ref="B2:C2"/>
    <mergeCell ref="B6:C6"/>
    <mergeCell ref="E4:F4"/>
    <mergeCell ref="E11:F11"/>
    <mergeCell ref="E18:F18"/>
    <mergeCell ref="B9:C9"/>
    <mergeCell ref="A11:C11"/>
    <mergeCell ref="A18:C18"/>
    <mergeCell ref="B13:C13"/>
    <mergeCell ref="B16:C16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M25" sqref="M25"/>
    </sheetView>
  </sheetViews>
  <sheetFormatPr defaultColWidth="9.140625" defaultRowHeight="12.75"/>
  <sheetData>
    <row r="1" spans="20:23" ht="12.75">
      <c r="T1" s="34">
        <f>G44</f>
        <v>353</v>
      </c>
      <c r="U1" s="34" t="str">
        <f>Hdcp!B6</f>
        <v>Amber Lardinois</v>
      </c>
      <c r="V1" s="34"/>
      <c r="W1" s="49" t="s">
        <v>30</v>
      </c>
    </row>
    <row r="2" spans="1:20" ht="12.75">
      <c r="A2" s="34" t="s">
        <v>26</v>
      </c>
      <c r="B2" s="73" t="str">
        <f>Hdcp!B4</f>
        <v>Ava Butt</v>
      </c>
      <c r="C2" s="73"/>
      <c r="D2" s="34">
        <f>G32</f>
        <v>0</v>
      </c>
      <c r="T2" s="47"/>
    </row>
    <row r="3" spans="1:20" ht="12.75">
      <c r="A3" s="35"/>
      <c r="B3" s="35"/>
      <c r="C3" s="35"/>
      <c r="D3" s="30"/>
      <c r="Q3" s="34">
        <f>O38</f>
        <v>381</v>
      </c>
      <c r="R3" s="73" t="s">
        <v>193</v>
      </c>
      <c r="S3" s="76"/>
      <c r="T3" s="47"/>
    </row>
    <row r="4" spans="1:21" ht="12.75">
      <c r="A4" s="80" t="s">
        <v>48</v>
      </c>
      <c r="B4" s="80"/>
      <c r="C4" s="80"/>
      <c r="D4" s="31"/>
      <c r="E4" s="72" t="str">
        <f>B2</f>
        <v>Ava Butt</v>
      </c>
      <c r="F4" s="73"/>
      <c r="G4" s="29">
        <f>O32</f>
        <v>491</v>
      </c>
      <c r="Q4" s="47"/>
      <c r="T4" s="77" t="s">
        <v>243</v>
      </c>
      <c r="U4" s="59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3" t="s">
        <v>249</v>
      </c>
      <c r="C6" s="73"/>
      <c r="D6" s="36">
        <f>G33</f>
        <v>0</v>
      </c>
      <c r="G6" s="31"/>
      <c r="Q6" s="47"/>
      <c r="T6" s="46">
        <f>G45</f>
        <v>337</v>
      </c>
      <c r="U6" s="34" t="str">
        <f>Hdcp!B17</f>
        <v>Josh Opiola</v>
      </c>
      <c r="V6" s="34"/>
      <c r="W6" s="49" t="s">
        <v>53</v>
      </c>
    </row>
    <row r="7" spans="7:17" ht="12.75">
      <c r="G7" s="31"/>
      <c r="Q7" s="47"/>
    </row>
    <row r="8" spans="5:23" ht="12.75">
      <c r="E8" s="58" t="s">
        <v>243</v>
      </c>
      <c r="F8" s="59"/>
      <c r="G8" s="31"/>
      <c r="H8" s="72" t="s">
        <v>190</v>
      </c>
      <c r="I8" s="73"/>
      <c r="J8" s="29">
        <f>O46</f>
        <v>421</v>
      </c>
      <c r="N8" s="34">
        <f>O49</f>
        <v>432</v>
      </c>
      <c r="O8" s="73" t="s">
        <v>146</v>
      </c>
      <c r="P8" s="76"/>
      <c r="Q8" s="88" t="s">
        <v>255</v>
      </c>
      <c r="R8" s="59"/>
      <c r="T8" s="34">
        <f>G47</f>
        <v>422</v>
      </c>
      <c r="U8" s="34" t="str">
        <f>Hdcp!B9</f>
        <v>Ethan Krause</v>
      </c>
      <c r="V8" s="34"/>
      <c r="W8" s="49" t="s">
        <v>31</v>
      </c>
    </row>
    <row r="9" spans="1:20" ht="12.75">
      <c r="A9" s="34" t="s">
        <v>27</v>
      </c>
      <c r="B9" s="73" t="str">
        <f>Hdcp!B11</f>
        <v>Toby Dieck</v>
      </c>
      <c r="C9" s="73"/>
      <c r="D9" s="34">
        <f>G35</f>
        <v>430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0" t="s">
        <v>244</v>
      </c>
      <c r="B11" s="80"/>
      <c r="C11" s="80"/>
      <c r="D11" s="31"/>
      <c r="E11" s="72" t="s">
        <v>216</v>
      </c>
      <c r="F11" s="73"/>
      <c r="G11" s="32">
        <f>O33</f>
        <v>420</v>
      </c>
      <c r="J11" s="31"/>
      <c r="N11" s="47"/>
      <c r="Q11" s="47"/>
      <c r="T11" s="77" t="s">
        <v>241</v>
      </c>
      <c r="U11" s="59"/>
    </row>
    <row r="12" spans="1:23" ht="12.75">
      <c r="A12" s="33"/>
      <c r="B12" s="33"/>
      <c r="C12" s="33"/>
      <c r="D12" s="31"/>
      <c r="J12" s="31"/>
      <c r="N12" s="47"/>
      <c r="Q12" s="46">
        <f>O39</f>
        <v>397</v>
      </c>
      <c r="R12" s="73" t="s">
        <v>146</v>
      </c>
      <c r="S12" s="76"/>
      <c r="T12" s="47"/>
      <c r="W12" s="45"/>
    </row>
    <row r="13" spans="1:23" ht="12.75">
      <c r="A13" s="34" t="s">
        <v>51</v>
      </c>
      <c r="B13" s="73" t="str">
        <f>Hdcp!B12</f>
        <v>Mackenzie Krause</v>
      </c>
      <c r="C13" s="73"/>
      <c r="D13" s="36">
        <f>G36</f>
        <v>351</v>
      </c>
      <c r="J13" s="31"/>
      <c r="N13" s="47"/>
      <c r="T13" s="46">
        <f>G48</f>
        <v>379</v>
      </c>
      <c r="U13" s="34" t="str">
        <f>Hdcp!B14</f>
        <v>Andrea McPhail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8" t="s">
        <v>253</v>
      </c>
      <c r="I15" s="59"/>
      <c r="J15" s="31"/>
      <c r="K15" s="72" t="s">
        <v>190</v>
      </c>
      <c r="L15" s="73"/>
      <c r="M15" s="34">
        <f>O54</f>
        <v>414</v>
      </c>
      <c r="N15" s="88" t="s">
        <v>247</v>
      </c>
      <c r="O15" s="59"/>
      <c r="T15" s="34">
        <f>G50</f>
        <v>340</v>
      </c>
      <c r="U15" s="34" t="str">
        <f>Hdcp!B10</f>
        <v>Jackson Bell</v>
      </c>
      <c r="V15" s="34"/>
      <c r="W15" s="49" t="s">
        <v>33</v>
      </c>
    </row>
    <row r="16" spans="1:20" ht="12.75">
      <c r="A16" s="34" t="s">
        <v>29</v>
      </c>
      <c r="B16" s="73" t="str">
        <f>Hdcp!B8</f>
        <v>Damien Trepanier</v>
      </c>
      <c r="C16" s="73"/>
      <c r="D16" s="34">
        <f>G38</f>
        <v>456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78" t="s">
        <v>256</v>
      </c>
      <c r="L17" s="79"/>
      <c r="M17" s="79"/>
      <c r="N17" s="47"/>
      <c r="Q17" s="34">
        <f>O41</f>
        <v>399</v>
      </c>
      <c r="R17" s="73" t="s">
        <v>151</v>
      </c>
      <c r="S17" s="76"/>
      <c r="T17" s="47"/>
    </row>
    <row r="18" spans="1:21" ht="12.75">
      <c r="A18" s="80" t="s">
        <v>258</v>
      </c>
      <c r="B18" s="80"/>
      <c r="C18" s="80"/>
      <c r="D18" s="31"/>
      <c r="E18" s="72" t="s">
        <v>200</v>
      </c>
      <c r="F18" s="73"/>
      <c r="G18" s="29">
        <f>O35</f>
        <v>384</v>
      </c>
      <c r="J18" s="31"/>
      <c r="N18" s="47"/>
      <c r="Q18" s="47"/>
      <c r="T18" s="77" t="s">
        <v>242</v>
      </c>
      <c r="U18" s="59"/>
    </row>
    <row r="19" spans="1:20" ht="12.75">
      <c r="A19" s="33"/>
      <c r="B19" s="33"/>
      <c r="C19" s="33"/>
      <c r="D19" s="31"/>
      <c r="G19" s="30"/>
      <c r="J19" s="31"/>
      <c r="K19" s="72" t="s">
        <v>146</v>
      </c>
      <c r="L19" s="73"/>
      <c r="M19" s="36">
        <f>O55</f>
        <v>384</v>
      </c>
      <c r="N19" s="47"/>
      <c r="Q19" s="47"/>
      <c r="T19" s="47"/>
    </row>
    <row r="20" spans="1:23" ht="12.75">
      <c r="A20" s="34" t="s">
        <v>55</v>
      </c>
      <c r="B20" s="73" t="str">
        <f>Hdcp!B15</f>
        <v>Breanna Brusola</v>
      </c>
      <c r="C20" s="73"/>
      <c r="D20" s="36">
        <f>G39</f>
        <v>397</v>
      </c>
      <c r="G20" s="31"/>
      <c r="J20" s="31"/>
      <c r="N20" s="47"/>
      <c r="Q20" s="47"/>
      <c r="T20" s="46">
        <f>G51</f>
        <v>451</v>
      </c>
      <c r="U20" s="34" t="str">
        <f>Hdcp!B13</f>
        <v>Alexis Vandekolk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8" t="s">
        <v>238</v>
      </c>
      <c r="F22" s="59"/>
      <c r="G22" s="31"/>
      <c r="H22" s="72" t="s">
        <v>165</v>
      </c>
      <c r="I22" s="73"/>
      <c r="J22" s="32">
        <f>O47</f>
        <v>418</v>
      </c>
      <c r="N22" s="46">
        <f>O50</f>
        <v>407</v>
      </c>
      <c r="O22" s="73" t="s">
        <v>179</v>
      </c>
      <c r="P22" s="76"/>
      <c r="Q22" s="88" t="s">
        <v>257</v>
      </c>
      <c r="R22" s="59"/>
      <c r="T22" s="34">
        <f>G53</f>
        <v>451</v>
      </c>
      <c r="U22" s="34" t="str">
        <f>Hdcp!B5</f>
        <v>Jami Donnelly</v>
      </c>
      <c r="V22" s="34"/>
      <c r="W22" s="49" t="s">
        <v>32</v>
      </c>
    </row>
    <row r="23" spans="1:20" ht="12.75">
      <c r="A23" s="34" t="s">
        <v>28</v>
      </c>
      <c r="B23" s="73" t="str">
        <f>Hdcp!B7</f>
        <v>Holly Orgeman</v>
      </c>
      <c r="C23" s="73"/>
      <c r="D23" s="34">
        <f>G41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74" t="s">
        <v>190</v>
      </c>
      <c r="L24" s="74"/>
      <c r="M24" s="74"/>
      <c r="Q24" s="47"/>
      <c r="T24" s="47"/>
    </row>
    <row r="25" spans="1:21" ht="12.75">
      <c r="A25" s="80" t="s">
        <v>259</v>
      </c>
      <c r="B25" s="80"/>
      <c r="C25" s="80"/>
      <c r="D25" s="31"/>
      <c r="E25" s="72" t="s">
        <v>165</v>
      </c>
      <c r="F25" s="73"/>
      <c r="G25" s="32">
        <f>O36</f>
        <v>406</v>
      </c>
      <c r="Q25" s="46">
        <f>O42</f>
        <v>456</v>
      </c>
      <c r="R25" s="73" t="s">
        <v>179</v>
      </c>
      <c r="S25" s="76"/>
      <c r="T25" s="77" t="s">
        <v>48</v>
      </c>
      <c r="U25" s="59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3" t="str">
        <f>Hdcp!B16</f>
        <v>Wyndham Srenaski</v>
      </c>
      <c r="C27" s="73"/>
      <c r="D27" s="36">
        <f>G42</f>
        <v>0</v>
      </c>
      <c r="T27" s="46">
        <f>G54</f>
        <v>391</v>
      </c>
      <c r="U27" s="34" t="str">
        <f>Hdcp!B18</f>
        <v>Levi Gabrielse</v>
      </c>
      <c r="V27" s="34"/>
      <c r="W27" s="49" t="s">
        <v>52</v>
      </c>
    </row>
    <row r="30" spans="1:14" ht="12.75">
      <c r="A30" s="71" t="s">
        <v>49</v>
      </c>
      <c r="B30" s="59"/>
      <c r="C30" s="59"/>
      <c r="D30" s="59"/>
      <c r="E30" s="59"/>
      <c r="F30" s="59"/>
      <c r="I30" s="71" t="s">
        <v>58</v>
      </c>
      <c r="J30" s="71"/>
      <c r="K30" s="71"/>
      <c r="L30" s="71"/>
      <c r="M30" s="71"/>
      <c r="N30" s="71"/>
    </row>
    <row r="32" spans="1:15" ht="12.75">
      <c r="A32" t="s">
        <v>26</v>
      </c>
      <c r="B32" s="59" t="str">
        <f>B2</f>
        <v>Ava Butt</v>
      </c>
      <c r="C32" s="59"/>
      <c r="G32">
        <f>SUM(D32:F32)</f>
        <v>0</v>
      </c>
      <c r="I32" s="59" t="str">
        <f>E4</f>
        <v>Ava Butt</v>
      </c>
      <c r="J32" s="59"/>
      <c r="K32" s="59"/>
      <c r="L32">
        <v>207</v>
      </c>
      <c r="M32">
        <v>198</v>
      </c>
      <c r="N32">
        <v>86</v>
      </c>
      <c r="O32">
        <f>SUM(L32:N32)</f>
        <v>491</v>
      </c>
    </row>
    <row r="33" spans="1:15" ht="12.75">
      <c r="A33" t="s">
        <v>50</v>
      </c>
      <c r="B33" s="59" t="str">
        <f>B6</f>
        <v>BYE</v>
      </c>
      <c r="C33" s="59"/>
      <c r="G33">
        <f aca="true" t="shared" si="0" ref="G33:G54">SUM(D33:F33)</f>
        <v>0</v>
      </c>
      <c r="I33" s="59" t="str">
        <f>E11</f>
        <v>Toby Dieck</v>
      </c>
      <c r="J33" s="59"/>
      <c r="K33" s="59"/>
      <c r="L33">
        <v>205</v>
      </c>
      <c r="M33">
        <v>179</v>
      </c>
      <c r="N33">
        <v>36</v>
      </c>
      <c r="O33">
        <f aca="true" t="shared" si="1" ref="O33:O55">SUM(L33:N33)</f>
        <v>420</v>
      </c>
    </row>
    <row r="35" spans="1:15" ht="12.75">
      <c r="A35" t="s">
        <v>27</v>
      </c>
      <c r="B35" s="59" t="str">
        <f>B9</f>
        <v>Toby Dieck</v>
      </c>
      <c r="C35" s="59"/>
      <c r="D35">
        <v>212</v>
      </c>
      <c r="E35">
        <v>182</v>
      </c>
      <c r="F35">
        <v>36</v>
      </c>
      <c r="G35">
        <f t="shared" si="0"/>
        <v>430</v>
      </c>
      <c r="I35" s="59" t="str">
        <f>E18</f>
        <v>Damien Trepanier</v>
      </c>
      <c r="J35" s="59"/>
      <c r="K35" s="59"/>
      <c r="L35">
        <v>127</v>
      </c>
      <c r="M35">
        <v>113</v>
      </c>
      <c r="N35">
        <v>144</v>
      </c>
      <c r="O35">
        <f t="shared" si="1"/>
        <v>384</v>
      </c>
    </row>
    <row r="36" spans="1:15" ht="12.75">
      <c r="A36" t="s">
        <v>51</v>
      </c>
      <c r="B36" s="59" t="str">
        <f>B13</f>
        <v>Mackenzie Krause</v>
      </c>
      <c r="C36" s="59"/>
      <c r="D36">
        <v>117</v>
      </c>
      <c r="E36">
        <v>108</v>
      </c>
      <c r="F36">
        <v>126</v>
      </c>
      <c r="G36">
        <f t="shared" si="0"/>
        <v>351</v>
      </c>
      <c r="I36" s="59" t="str">
        <f>E25</f>
        <v>Holly Orgeman</v>
      </c>
      <c r="J36" s="59"/>
      <c r="K36" s="59"/>
      <c r="L36">
        <v>167</v>
      </c>
      <c r="M36">
        <v>125</v>
      </c>
      <c r="N36">
        <v>114</v>
      </c>
      <c r="O36">
        <f t="shared" si="1"/>
        <v>406</v>
      </c>
    </row>
    <row r="38" spans="1:15" ht="12.75">
      <c r="A38" t="s">
        <v>29</v>
      </c>
      <c r="B38" s="59" t="str">
        <f>B16</f>
        <v>Damien Trepanier</v>
      </c>
      <c r="C38" s="59"/>
      <c r="D38">
        <v>188</v>
      </c>
      <c r="E38">
        <v>124</v>
      </c>
      <c r="F38">
        <v>144</v>
      </c>
      <c r="G38">
        <f t="shared" si="0"/>
        <v>456</v>
      </c>
      <c r="I38" s="75" t="str">
        <f>R3</f>
        <v>Amber Lardinois</v>
      </c>
      <c r="J38" s="75"/>
      <c r="K38" s="75"/>
      <c r="L38" s="51">
        <v>160</v>
      </c>
      <c r="M38" s="51">
        <v>159</v>
      </c>
      <c r="N38">
        <v>62</v>
      </c>
      <c r="O38">
        <f t="shared" si="1"/>
        <v>381</v>
      </c>
    </row>
    <row r="39" spans="1:15" ht="12.75">
      <c r="A39" t="s">
        <v>55</v>
      </c>
      <c r="B39" s="59" t="str">
        <f>B20</f>
        <v>Breanna Brusola</v>
      </c>
      <c r="C39" s="59"/>
      <c r="D39">
        <v>140</v>
      </c>
      <c r="E39">
        <v>209</v>
      </c>
      <c r="F39">
        <v>48</v>
      </c>
      <c r="G39">
        <f t="shared" si="0"/>
        <v>397</v>
      </c>
      <c r="I39" s="59" t="str">
        <f>R12</f>
        <v>Ethan Krause</v>
      </c>
      <c r="J39" s="59"/>
      <c r="K39" s="59"/>
      <c r="L39" s="56">
        <v>152</v>
      </c>
      <c r="M39" s="56">
        <v>173</v>
      </c>
      <c r="N39">
        <v>72</v>
      </c>
      <c r="O39">
        <f t="shared" si="1"/>
        <v>397</v>
      </c>
    </row>
    <row r="40" spans="9:11" ht="12.75">
      <c r="I40" s="59"/>
      <c r="J40" s="59"/>
      <c r="K40" s="59"/>
    </row>
    <row r="41" spans="1:15" ht="12.75">
      <c r="A41" t="s">
        <v>28</v>
      </c>
      <c r="B41" s="59" t="str">
        <f>B23</f>
        <v>Holly Orgeman</v>
      </c>
      <c r="C41" s="59"/>
      <c r="G41">
        <f t="shared" si="0"/>
        <v>0</v>
      </c>
      <c r="I41" s="59" t="str">
        <f>R17</f>
        <v>Alexis VandeKolk</v>
      </c>
      <c r="J41" s="59"/>
      <c r="K41" s="59"/>
      <c r="L41">
        <v>140</v>
      </c>
      <c r="M41">
        <v>97</v>
      </c>
      <c r="N41">
        <v>162</v>
      </c>
      <c r="O41">
        <f t="shared" si="1"/>
        <v>399</v>
      </c>
    </row>
    <row r="42" spans="1:15" ht="12.75">
      <c r="A42" t="s">
        <v>54</v>
      </c>
      <c r="B42" s="59" t="str">
        <f>B27</f>
        <v>Wyndham Srenaski</v>
      </c>
      <c r="C42" s="59"/>
      <c r="G42">
        <f t="shared" si="0"/>
        <v>0</v>
      </c>
      <c r="I42" s="59" t="str">
        <f>R25</f>
        <v>Jami Donnelly</v>
      </c>
      <c r="J42" s="59"/>
      <c r="K42" s="59"/>
      <c r="L42">
        <v>157</v>
      </c>
      <c r="M42">
        <v>155</v>
      </c>
      <c r="N42">
        <v>144</v>
      </c>
      <c r="O42">
        <f t="shared" si="1"/>
        <v>456</v>
      </c>
    </row>
    <row r="44" spans="1:12" ht="12.75">
      <c r="A44" t="s">
        <v>30</v>
      </c>
      <c r="B44" t="str">
        <f>U1</f>
        <v>Amber Lardinois</v>
      </c>
      <c r="D44">
        <v>144</v>
      </c>
      <c r="E44">
        <v>147</v>
      </c>
      <c r="F44">
        <v>62</v>
      </c>
      <c r="G44">
        <f t="shared" si="0"/>
        <v>353</v>
      </c>
      <c r="K44" s="71" t="s">
        <v>59</v>
      </c>
      <c r="L44" s="71"/>
    </row>
    <row r="45" spans="1:7" ht="12.75">
      <c r="A45" t="s">
        <v>53</v>
      </c>
      <c r="B45" t="str">
        <f>U6</f>
        <v>Josh Opiola</v>
      </c>
      <c r="D45">
        <v>153</v>
      </c>
      <c r="E45">
        <v>124</v>
      </c>
      <c r="F45">
        <v>60</v>
      </c>
      <c r="G45">
        <f t="shared" si="0"/>
        <v>337</v>
      </c>
    </row>
    <row r="46" spans="9:15" ht="12.75">
      <c r="I46" s="59" t="str">
        <f>H8</f>
        <v>Ava Butt</v>
      </c>
      <c r="J46" s="59"/>
      <c r="K46" s="59"/>
      <c r="L46">
        <v>154</v>
      </c>
      <c r="M46">
        <v>181</v>
      </c>
      <c r="N46">
        <v>86</v>
      </c>
      <c r="O46">
        <f t="shared" si="1"/>
        <v>421</v>
      </c>
    </row>
    <row r="47" spans="1:15" ht="12.75">
      <c r="A47" t="s">
        <v>31</v>
      </c>
      <c r="B47" t="str">
        <f>U8</f>
        <v>Ethan Krause</v>
      </c>
      <c r="D47">
        <v>148</v>
      </c>
      <c r="E47">
        <v>202</v>
      </c>
      <c r="F47">
        <v>72</v>
      </c>
      <c r="G47">
        <f t="shared" si="0"/>
        <v>422</v>
      </c>
      <c r="I47" s="59" t="str">
        <f>H22</f>
        <v>Holly Orgeman</v>
      </c>
      <c r="J47" s="59"/>
      <c r="K47" s="59"/>
      <c r="L47">
        <v>158</v>
      </c>
      <c r="M47">
        <v>146</v>
      </c>
      <c r="N47">
        <v>114</v>
      </c>
      <c r="O47">
        <f t="shared" si="1"/>
        <v>418</v>
      </c>
    </row>
    <row r="48" spans="1:7" ht="12.75">
      <c r="A48" t="s">
        <v>56</v>
      </c>
      <c r="B48" t="str">
        <f>U13</f>
        <v>Andrea McPhail</v>
      </c>
      <c r="D48">
        <v>118</v>
      </c>
      <c r="E48">
        <v>111</v>
      </c>
      <c r="F48">
        <v>150</v>
      </c>
      <c r="G48">
        <f t="shared" si="0"/>
        <v>379</v>
      </c>
    </row>
    <row r="49" spans="9:15" ht="12.75">
      <c r="I49" s="59" t="str">
        <f>O8</f>
        <v>Ethan Krause</v>
      </c>
      <c r="J49" s="59"/>
      <c r="K49" s="59"/>
      <c r="L49">
        <v>184</v>
      </c>
      <c r="M49">
        <v>176</v>
      </c>
      <c r="N49">
        <v>72</v>
      </c>
      <c r="O49">
        <f t="shared" si="1"/>
        <v>432</v>
      </c>
    </row>
    <row r="50" spans="1:15" ht="12.75">
      <c r="A50" t="s">
        <v>33</v>
      </c>
      <c r="B50" t="str">
        <f>U15</f>
        <v>Jackson Bell</v>
      </c>
      <c r="D50">
        <v>132</v>
      </c>
      <c r="E50">
        <v>148</v>
      </c>
      <c r="F50">
        <v>60</v>
      </c>
      <c r="G50">
        <f t="shared" si="0"/>
        <v>340</v>
      </c>
      <c r="I50" s="59" t="str">
        <f>O22</f>
        <v>Jami Donnelly</v>
      </c>
      <c r="J50" s="59"/>
      <c r="K50" s="59"/>
      <c r="L50">
        <v>159</v>
      </c>
      <c r="M50">
        <v>104</v>
      </c>
      <c r="N50">
        <v>144</v>
      </c>
      <c r="O50">
        <f t="shared" si="1"/>
        <v>407</v>
      </c>
    </row>
    <row r="51" spans="1:7" ht="12.75">
      <c r="A51" t="s">
        <v>57</v>
      </c>
      <c r="B51" t="str">
        <f>U20</f>
        <v>Alexis Vandekolk</v>
      </c>
      <c r="D51">
        <v>106</v>
      </c>
      <c r="E51">
        <v>183</v>
      </c>
      <c r="F51">
        <v>162</v>
      </c>
      <c r="G51">
        <f t="shared" si="0"/>
        <v>451</v>
      </c>
    </row>
    <row r="52" spans="11:12" ht="12.75">
      <c r="K52" s="71" t="s">
        <v>35</v>
      </c>
      <c r="L52" s="71"/>
    </row>
    <row r="53" spans="1:7" ht="12.75">
      <c r="A53" t="s">
        <v>32</v>
      </c>
      <c r="B53" t="str">
        <f>U22</f>
        <v>Jami Donnelly</v>
      </c>
      <c r="D53">
        <v>142</v>
      </c>
      <c r="E53">
        <v>165</v>
      </c>
      <c r="F53">
        <v>144</v>
      </c>
      <c r="G53">
        <f t="shared" si="0"/>
        <v>451</v>
      </c>
    </row>
    <row r="54" spans="1:15" ht="12.75">
      <c r="A54" t="s">
        <v>52</v>
      </c>
      <c r="B54" t="str">
        <f>U27</f>
        <v>Levi Gabrielse</v>
      </c>
      <c r="D54">
        <v>174</v>
      </c>
      <c r="E54">
        <v>163</v>
      </c>
      <c r="F54">
        <v>54</v>
      </c>
      <c r="G54">
        <f t="shared" si="0"/>
        <v>391</v>
      </c>
      <c r="I54" s="59" t="str">
        <f>K15</f>
        <v>Ava Butt</v>
      </c>
      <c r="J54" s="59"/>
      <c r="K54" s="59"/>
      <c r="L54">
        <v>161</v>
      </c>
      <c r="M54">
        <v>167</v>
      </c>
      <c r="N54">
        <v>86</v>
      </c>
      <c r="O54">
        <f t="shared" si="1"/>
        <v>414</v>
      </c>
    </row>
    <row r="55" spans="9:15" ht="12.75">
      <c r="I55" s="59" t="str">
        <f>K19</f>
        <v>Ethan Krause</v>
      </c>
      <c r="J55" s="59"/>
      <c r="K55" s="59"/>
      <c r="L55">
        <v>180</v>
      </c>
      <c r="M55">
        <v>132</v>
      </c>
      <c r="N55">
        <v>72</v>
      </c>
      <c r="O55">
        <f t="shared" si="1"/>
        <v>384</v>
      </c>
    </row>
  </sheetData>
  <sheetProtection/>
  <mergeCells count="65">
    <mergeCell ref="B2:C2"/>
    <mergeCell ref="B6:C6"/>
    <mergeCell ref="E4:F4"/>
    <mergeCell ref="B9:C9"/>
    <mergeCell ref="A11:C11"/>
    <mergeCell ref="E11:F11"/>
    <mergeCell ref="E8:F8"/>
    <mergeCell ref="B13:C13"/>
    <mergeCell ref="A25:C25"/>
    <mergeCell ref="B20:C20"/>
    <mergeCell ref="B23:C23"/>
    <mergeCell ref="B16:C16"/>
    <mergeCell ref="A4:C4"/>
    <mergeCell ref="H22:I22"/>
    <mergeCell ref="B32:C32"/>
    <mergeCell ref="B33:C33"/>
    <mergeCell ref="B38:C38"/>
    <mergeCell ref="E18:F18"/>
    <mergeCell ref="E25:F25"/>
    <mergeCell ref="E22:F22"/>
    <mergeCell ref="A18:C1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R3:S3"/>
    <mergeCell ref="R12:S12"/>
    <mergeCell ref="R17:S17"/>
    <mergeCell ref="R25:S25"/>
    <mergeCell ref="Q8:R8"/>
    <mergeCell ref="Q22:R22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K52:L52"/>
    <mergeCell ref="K44:L44"/>
    <mergeCell ref="I54:K54"/>
    <mergeCell ref="I55:K55"/>
    <mergeCell ref="I49:K49"/>
    <mergeCell ref="I50:K50"/>
    <mergeCell ref="I46:K46"/>
    <mergeCell ref="I47:K47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2019-11-24T22:37:21Z</cp:lastPrinted>
  <dcterms:created xsi:type="dcterms:W3CDTF">2010-09-08T14:50:21Z</dcterms:created>
  <dcterms:modified xsi:type="dcterms:W3CDTF">2019-11-25T00:49:53Z</dcterms:modified>
  <cp:category/>
  <cp:version/>
  <cp:contentType/>
  <cp:contentStatus/>
</cp:coreProperties>
</file>