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<sst xmlns="http://schemas.openxmlformats.org/spreadsheetml/2006/main" count="604" uniqueCount="214">
  <si>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</si>
  <si>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</si>
  <si>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</si>
  <si>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</si>
  <si>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</si>
  <si>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</si>
  <si>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</si>
  <si>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</si>
  <si>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</si>
  <si>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</si>
  <si>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</si>
  <si>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</si>
  <si>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</si>
  <si>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</si>
  <si>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</si>
  <si>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</si>
  <si>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</si>
  <si>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</si>
  <si>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</si>
  <si>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</si>
  <si>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</si>
  <si>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</si>
  <si>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</si>
  <si>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</si>
  <si>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</si>
  <si>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</si>
  <si>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</si>
  <si>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</si>
  <si>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</si>
  <si>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</si>
  <si>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</si>
  <si>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</si>
  <si>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</si>
  <si>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</si>
  <si>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</si>
  <si>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</si>
  <si>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</si>
  <si>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</si>
  <si>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</si>
  <si>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</si>
  <si>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</si>
  <si>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</si>
  <si>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</si>
  <si>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</si>
  <si>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</si>
  <si>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</si>
  <si>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</si>
  <si>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</si>
  <si>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</si>
  <si>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</si>
  <si>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</si>
  <si>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</si>
  <si>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</si>
  <si>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</si>
  <si>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</si>
  <si>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</si>
  <si>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</si>
  <si>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</si>
  <si>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</si>
  <si>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</si>
  <si>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</si>
  <si>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</si>
  <si>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</si>
  <si>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</si>
  <si>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Zach Singer</t>
  </si>
  <si>
    <t>Kyle Hintz</t>
  </si>
  <si>
    <t>Brent Edwin</t>
  </si>
  <si>
    <t>Lucas Pinkus</t>
  </si>
  <si>
    <t>Edward Zurawski</t>
  </si>
  <si>
    <t>Nick Lewicki</t>
  </si>
  <si>
    <t>Darin Bloomquist</t>
  </si>
  <si>
    <t>Kody Litzen</t>
  </si>
  <si>
    <t>Nick DeCesaro</t>
  </si>
  <si>
    <t>Brock Larson</t>
  </si>
  <si>
    <t>Calvin Schneider</t>
  </si>
  <si>
    <t>Austin Loichinger</t>
  </si>
  <si>
    <t>John Meegan</t>
  </si>
  <si>
    <t>Andrew Gross</t>
  </si>
  <si>
    <t>Tyler McNutt</t>
  </si>
  <si>
    <t>Alex Peglow</t>
  </si>
  <si>
    <t>Brendan Holl</t>
  </si>
  <si>
    <t>Quinn Sheehy</t>
  </si>
  <si>
    <t>Sean Connelly</t>
  </si>
  <si>
    <t>Jeromey Hodsdon</t>
  </si>
  <si>
    <t>Matthew Kappler</t>
  </si>
  <si>
    <t>Luke Fisher</t>
  </si>
  <si>
    <t>Matthew Walter</t>
  </si>
  <si>
    <t>Kyle Muth</t>
  </si>
  <si>
    <t>Chase Heling</t>
  </si>
  <si>
    <t>Ethan Kailin</t>
  </si>
  <si>
    <t>Zach Sasser</t>
  </si>
  <si>
    <t>Robert Vater</t>
  </si>
  <si>
    <t>Ryan Dreikosen</t>
  </si>
  <si>
    <t>Davis Lohr</t>
  </si>
  <si>
    <t>Austin Tryba</t>
  </si>
  <si>
    <t>Bill Dorow</t>
  </si>
  <si>
    <t>Nick Prochnow</t>
  </si>
  <si>
    <t>Rory Stubler</t>
  </si>
  <si>
    <t>Todd Rene Fournier</t>
  </si>
  <si>
    <t>Sebastian Beth</t>
  </si>
  <si>
    <t>Cale Rusch</t>
  </si>
  <si>
    <t>Carter Lukas</t>
  </si>
  <si>
    <t>Zach Vasey</t>
  </si>
  <si>
    <t>Cody Weigel</t>
  </si>
  <si>
    <t>Payne Fakler</t>
  </si>
  <si>
    <t>Colten Kersky</t>
  </si>
  <si>
    <t>Dylan Shaffer</t>
  </si>
  <si>
    <t>Emma Wrenn</t>
  </si>
  <si>
    <t>Mary Conneely</t>
  </si>
  <si>
    <t>Allison Clark</t>
  </si>
  <si>
    <t>Katherine Reynolds</t>
  </si>
  <si>
    <t>Kylie Wright</t>
  </si>
  <si>
    <t>Savannah Gerou</t>
  </si>
  <si>
    <t>Taylor Purgett</t>
  </si>
  <si>
    <t>Megan George</t>
  </si>
  <si>
    <t>Samantha Knab</t>
  </si>
  <si>
    <t>Kailee Tubbs</t>
  </si>
  <si>
    <t>Haylee Schwark</t>
  </si>
  <si>
    <t>Madeleine Cimo</t>
  </si>
  <si>
    <t>Taylor Jensen</t>
  </si>
  <si>
    <t>Addison Jacak</t>
  </si>
  <si>
    <t>Brianna Thurston</t>
  </si>
  <si>
    <t>Josie Parr</t>
  </si>
  <si>
    <t>Emily Voight</t>
  </si>
  <si>
    <t>McKenzie Mattice</t>
  </si>
  <si>
    <t>Carlene Beyer</t>
  </si>
  <si>
    <t>Brystal Beyer</t>
  </si>
  <si>
    <t>Jasmine McKeel</t>
  </si>
  <si>
    <t>Cassie Prill</t>
  </si>
  <si>
    <t>Megan Kolberg</t>
  </si>
  <si>
    <t>Brittany Schwartz</t>
  </si>
  <si>
    <t>Landon Bauer</t>
  </si>
  <si>
    <t>Amber Lardinois</t>
  </si>
  <si>
    <t>Kourtney Koster</t>
  </si>
  <si>
    <t>Paxton Bauer</t>
  </si>
  <si>
    <t>Caston Dhuse</t>
  </si>
  <si>
    <t>Ian Koster</t>
  </si>
  <si>
    <t>Monica Darrow</t>
  </si>
  <si>
    <t>Spencer Lange</t>
  </si>
  <si>
    <t>Chris Lewicki</t>
  </si>
  <si>
    <t>Trevor Lange</t>
  </si>
  <si>
    <t>Brianna Schmidt</t>
  </si>
  <si>
    <t>Ava Butt</t>
  </si>
  <si>
    <t>Darren Frasa</t>
  </si>
  <si>
    <t>RaeAnne Kalsto</t>
  </si>
  <si>
    <t>Alyvia Matiasek</t>
  </si>
  <si>
    <t>Connor Mooney</t>
  </si>
  <si>
    <t>Paige Matiasek</t>
  </si>
  <si>
    <t>Aiden Walter</t>
  </si>
  <si>
    <t>Jade Oelke</t>
  </si>
  <si>
    <t>Lauren Bacys</t>
  </si>
  <si>
    <t>Jonathan Carper</t>
  </si>
  <si>
    <t>Isabella Colon</t>
  </si>
  <si>
    <t>Kelly Whipple</t>
  </si>
  <si>
    <t>Malea Tessen</t>
  </si>
  <si>
    <t>Brenna Schiekiera</t>
  </si>
  <si>
    <t>Dalton Zeman</t>
  </si>
  <si>
    <t>Kyler Zeman</t>
  </si>
  <si>
    <t>Jack O'Brien</t>
  </si>
  <si>
    <t>Tom Ryan Invitational</t>
  </si>
  <si>
    <t>Bowlero Wauwatosa</t>
  </si>
  <si>
    <t>Sunday June 2, 2019</t>
  </si>
  <si>
    <t>Mackenzie Bourcier</t>
  </si>
  <si>
    <t>Amber Bertschinger</t>
  </si>
  <si>
    <t>Chad Rockteschel</t>
  </si>
  <si>
    <t>Ethan Bennett</t>
  </si>
  <si>
    <t>Brett Brohelden</t>
  </si>
  <si>
    <t>Taylor Kailin</t>
  </si>
  <si>
    <t>Caleb Zoromski</t>
  </si>
  <si>
    <t>Emily Zoromski</t>
  </si>
  <si>
    <t>Serenity Quintero</t>
  </si>
  <si>
    <t>Zach Zoromski</t>
  </si>
  <si>
    <t>Austin Est</t>
  </si>
  <si>
    <t>Payton Nabak</t>
  </si>
  <si>
    <t>Jermarrion Simmons</t>
  </si>
  <si>
    <t>Justin Gmach</t>
  </si>
  <si>
    <t>Jenica Baron</t>
  </si>
  <si>
    <t>Katrina Blasius</t>
  </si>
  <si>
    <t>AJ Blasius</t>
  </si>
  <si>
    <t>Jami Donnelly</t>
  </si>
  <si>
    <t>Derick Donnelly</t>
  </si>
  <si>
    <t>U15 Junior Gold</t>
  </si>
  <si>
    <t>U17 / U20 Junior Gold Boys</t>
  </si>
  <si>
    <t>U17 / U20 Junior Gold Girls</t>
  </si>
  <si>
    <t>BYE</t>
  </si>
  <si>
    <t>Lanes 27 - 28</t>
  </si>
  <si>
    <t>Lanes: 31 - 32</t>
  </si>
  <si>
    <t>Lanes: 25 -26</t>
  </si>
  <si>
    <t>Lanes: 37 - 38</t>
  </si>
  <si>
    <t>Lanes: 29 - 30</t>
  </si>
  <si>
    <t>Lanes: 35 - 36</t>
  </si>
  <si>
    <t>Lanes: 39 - 40</t>
  </si>
  <si>
    <t>Lanes:  49 - 50</t>
  </si>
  <si>
    <t>Lanes:  27 - 28</t>
  </si>
  <si>
    <t>Lanes:  39 - 40</t>
  </si>
  <si>
    <t>Lanes: 51 - 52</t>
  </si>
  <si>
    <t>Lanes: 45 - 46</t>
  </si>
  <si>
    <t>Lanes: 33 - 34</t>
  </si>
  <si>
    <t>W/D</t>
  </si>
  <si>
    <t>High Game Out</t>
  </si>
  <si>
    <t>Lanes: 25 - 26</t>
  </si>
  <si>
    <t>Lanes:47 - 48</t>
  </si>
  <si>
    <t>Lanes: 41 - 42</t>
  </si>
  <si>
    <t>Lanes 29 - 30</t>
  </si>
  <si>
    <t>Lanes: 27 - 28</t>
  </si>
  <si>
    <t>Lanes: 43 - 44</t>
  </si>
  <si>
    <t>B. Larson / N. DeCesaro 225</t>
  </si>
  <si>
    <t>Brystal Beyer - 237</t>
  </si>
  <si>
    <t>Spencer Lange - 250</t>
  </si>
  <si>
    <t>Special Awards</t>
  </si>
  <si>
    <t>Bowler of the Year</t>
  </si>
  <si>
    <t>Rookie of the Year</t>
  </si>
  <si>
    <t>Gaby Silva</t>
  </si>
  <si>
    <t>Jacob Perry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</si>
</sst>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58">
      <selection activeCell="F81" sqref="F81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4" t="s">
        <v>36</v>
      </c>
      <c r="B1" s="64"/>
      <c r="C1" s="64"/>
      <c r="D1" s="64"/>
      <c r="E1" s="64"/>
      <c r="F1" s="64"/>
      <c r="G1" s="64"/>
      <c r="H1" s="65"/>
      <c r="I1" s="66"/>
    </row>
    <row r="3" spans="1:9" s="39" customFormat="1" ht="15.75">
      <c r="A3" s="67" t="s">
        <v>159</v>
      </c>
      <c r="B3" s="62"/>
      <c r="C3" s="62"/>
      <c r="D3" s="62"/>
      <c r="E3" s="62"/>
      <c r="F3" s="62"/>
      <c r="G3" s="62"/>
      <c r="H3" s="62"/>
      <c r="I3" s="66"/>
    </row>
    <row r="4" spans="1:9" s="39" customFormat="1" ht="15.75">
      <c r="A4" s="68" t="s">
        <v>160</v>
      </c>
      <c r="B4" s="62"/>
      <c r="C4" s="62"/>
      <c r="D4" s="62"/>
      <c r="E4" s="62"/>
      <c r="F4" s="62"/>
      <c r="G4" s="62"/>
      <c r="H4" s="62"/>
      <c r="I4" s="66"/>
    </row>
    <row r="5" spans="1:9" s="39" customFormat="1" ht="15.75">
      <c r="A5" s="68" t="s">
        <v>161</v>
      </c>
      <c r="B5" s="62"/>
      <c r="C5" s="62"/>
      <c r="D5" s="62"/>
      <c r="E5" s="62"/>
      <c r="F5" s="62"/>
      <c r="G5" s="62"/>
      <c r="H5" s="62"/>
      <c r="I5" s="66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2" t="s">
        <v>68</v>
      </c>
      <c r="D8" s="62"/>
      <c r="E8" s="62"/>
      <c r="F8" s="41">
        <v>1500</v>
      </c>
    </row>
    <row r="9" spans="2:6" ht="15.75">
      <c r="B9" s="39" t="s">
        <v>39</v>
      </c>
      <c r="C9" s="62" t="s">
        <v>77</v>
      </c>
      <c r="D9" s="62"/>
      <c r="E9" s="62"/>
      <c r="F9" s="41">
        <v>750</v>
      </c>
    </row>
    <row r="10" spans="2:6" ht="15.75">
      <c r="B10" s="39" t="s">
        <v>40</v>
      </c>
      <c r="C10" s="62" t="s">
        <v>78</v>
      </c>
      <c r="D10" s="62"/>
      <c r="E10" s="62"/>
      <c r="F10" s="41">
        <v>400</v>
      </c>
    </row>
    <row r="11" spans="2:6" ht="15.75">
      <c r="B11" s="39" t="s">
        <v>40</v>
      </c>
      <c r="C11" s="62" t="s">
        <v>65</v>
      </c>
      <c r="D11" s="62"/>
      <c r="E11" s="62"/>
      <c r="F11" s="41">
        <v>400</v>
      </c>
    </row>
    <row r="12" spans="2:6" ht="15.75">
      <c r="B12" s="39" t="s">
        <v>47</v>
      </c>
      <c r="C12" s="62" t="s">
        <v>80</v>
      </c>
      <c r="D12" s="62"/>
      <c r="E12" s="62"/>
      <c r="F12" s="41">
        <v>250</v>
      </c>
    </row>
    <row r="13" spans="2:6" ht="15.75">
      <c r="B13" s="39" t="s">
        <v>47</v>
      </c>
      <c r="C13" s="62" t="s">
        <v>103</v>
      </c>
      <c r="D13" s="62"/>
      <c r="E13" s="62"/>
      <c r="F13" s="41">
        <v>250</v>
      </c>
    </row>
    <row r="14" spans="2:6" ht="15.75">
      <c r="B14" s="39" t="s">
        <v>47</v>
      </c>
      <c r="C14" s="62" t="s">
        <v>172</v>
      </c>
      <c r="D14" s="62"/>
      <c r="E14" s="62"/>
      <c r="F14" s="41">
        <v>250</v>
      </c>
    </row>
    <row r="15" spans="2:6" ht="15.75">
      <c r="B15" s="39" t="s">
        <v>47</v>
      </c>
      <c r="C15" s="62" t="s">
        <v>90</v>
      </c>
      <c r="D15" s="62"/>
      <c r="E15" s="62"/>
      <c r="F15" s="41">
        <v>250</v>
      </c>
    </row>
    <row r="16" spans="2:6" ht="15.75">
      <c r="B16" s="39" t="s">
        <v>61</v>
      </c>
      <c r="C16" s="62" t="s">
        <v>174</v>
      </c>
      <c r="D16" s="62"/>
      <c r="E16" s="62"/>
      <c r="F16" s="41">
        <v>150</v>
      </c>
    </row>
    <row r="17" spans="2:6" ht="15.75">
      <c r="B17" s="39" t="s">
        <v>61</v>
      </c>
      <c r="C17" s="62" t="s">
        <v>81</v>
      </c>
      <c r="D17" s="62"/>
      <c r="E17" s="62"/>
      <c r="F17" s="41">
        <v>150</v>
      </c>
    </row>
    <row r="18" spans="2:6" ht="15.75">
      <c r="B18" s="39" t="s">
        <v>61</v>
      </c>
      <c r="C18" s="62" t="s">
        <v>101</v>
      </c>
      <c r="D18" s="62"/>
      <c r="E18" s="62"/>
      <c r="F18" s="41">
        <v>150</v>
      </c>
    </row>
    <row r="19" spans="2:6" ht="15.75">
      <c r="B19" s="39" t="s">
        <v>61</v>
      </c>
      <c r="C19" s="62" t="s">
        <v>92</v>
      </c>
      <c r="D19" s="62"/>
      <c r="E19" s="62"/>
      <c r="F19" s="41">
        <v>150</v>
      </c>
    </row>
    <row r="20" spans="2:6" ht="15.75">
      <c r="B20" s="39" t="s">
        <v>61</v>
      </c>
      <c r="C20" s="62" t="s">
        <v>105</v>
      </c>
      <c r="D20" s="62"/>
      <c r="E20" s="62"/>
      <c r="F20" s="41">
        <v>150</v>
      </c>
    </row>
    <row r="21" spans="2:6" ht="15.75">
      <c r="B21" s="39" t="s">
        <v>61</v>
      </c>
      <c r="C21" s="62" t="s">
        <v>87</v>
      </c>
      <c r="D21" s="62"/>
      <c r="E21" s="62"/>
      <c r="F21" s="41">
        <v>150</v>
      </c>
    </row>
    <row r="22" spans="2:6" ht="15.75">
      <c r="B22" s="61" t="s">
        <v>199</v>
      </c>
      <c r="C22" s="62" t="s">
        <v>206</v>
      </c>
      <c r="D22" s="62"/>
      <c r="E22" s="62"/>
      <c r="F22" s="41">
        <v>90</v>
      </c>
    </row>
    <row r="24" spans="2:6" ht="15.75">
      <c r="B24" s="39" t="s">
        <v>41</v>
      </c>
      <c r="F24" s="42">
        <f>SUM(F8:F22)</f>
        <v>5040</v>
      </c>
    </row>
    <row r="26" spans="1:6" ht="16.5">
      <c r="A26" s="38" t="s">
        <v>42</v>
      </c>
      <c r="B26" s="39"/>
      <c r="C26" s="39"/>
      <c r="D26" s="39"/>
      <c r="E26" s="39"/>
      <c r="F26" s="40"/>
    </row>
    <row r="27" spans="2:6" ht="15.75">
      <c r="B27" s="39" t="s">
        <v>38</v>
      </c>
      <c r="C27" s="62" t="s">
        <v>125</v>
      </c>
      <c r="D27" s="62"/>
      <c r="E27" s="62"/>
      <c r="F27" s="41">
        <v>1100</v>
      </c>
    </row>
    <row r="28" spans="2:6" ht="15.75">
      <c r="B28" s="39" t="s">
        <v>39</v>
      </c>
      <c r="C28" s="62" t="s">
        <v>107</v>
      </c>
      <c r="D28" s="62"/>
      <c r="E28" s="62"/>
      <c r="F28" s="41">
        <v>540</v>
      </c>
    </row>
    <row r="29" spans="2:6" ht="15.75">
      <c r="B29" s="39" t="s">
        <v>40</v>
      </c>
      <c r="C29" s="62" t="s">
        <v>117</v>
      </c>
      <c r="D29" s="62"/>
      <c r="E29" s="62"/>
      <c r="F29" s="41">
        <v>275</v>
      </c>
    </row>
    <row r="30" spans="2:6" ht="15.75">
      <c r="B30" s="39" t="s">
        <v>40</v>
      </c>
      <c r="C30" s="62" t="s">
        <v>170</v>
      </c>
      <c r="D30" s="62"/>
      <c r="E30" s="62"/>
      <c r="F30" s="41">
        <v>275</v>
      </c>
    </row>
    <row r="31" spans="2:6" ht="15.75">
      <c r="B31" s="39" t="s">
        <v>47</v>
      </c>
      <c r="C31" s="62" t="s">
        <v>115</v>
      </c>
      <c r="D31" s="62"/>
      <c r="E31" s="62"/>
      <c r="F31" s="41">
        <v>125</v>
      </c>
    </row>
    <row r="32" spans="2:6" ht="15.75">
      <c r="B32" s="39" t="s">
        <v>47</v>
      </c>
      <c r="C32" s="62" t="s">
        <v>130</v>
      </c>
      <c r="D32" s="62"/>
      <c r="E32" s="62"/>
      <c r="F32" s="41">
        <v>125</v>
      </c>
    </row>
    <row r="33" spans="2:6" ht="15.75">
      <c r="B33" s="39" t="s">
        <v>47</v>
      </c>
      <c r="C33" s="62" t="s">
        <v>127</v>
      </c>
      <c r="D33" s="62"/>
      <c r="E33" s="62"/>
      <c r="F33" s="41">
        <v>125</v>
      </c>
    </row>
    <row r="34" spans="2:6" ht="15.75">
      <c r="B34" s="39" t="s">
        <v>47</v>
      </c>
      <c r="C34" s="62" t="s">
        <v>116</v>
      </c>
      <c r="D34" s="62"/>
      <c r="E34" s="62"/>
      <c r="F34" s="41">
        <v>125</v>
      </c>
    </row>
    <row r="35" spans="2:6" ht="15.75">
      <c r="B35" s="61" t="s">
        <v>199</v>
      </c>
      <c r="C35" s="44" t="s">
        <v>207</v>
      </c>
      <c r="D35" s="44"/>
      <c r="E35" s="44"/>
      <c r="F35" s="41">
        <v>90</v>
      </c>
    </row>
    <row r="37" spans="2:6" ht="15.75">
      <c r="B37" s="39" t="s">
        <v>41</v>
      </c>
      <c r="F37" s="42">
        <f>SUM(F27:F35)</f>
        <v>2780</v>
      </c>
    </row>
    <row r="38" spans="1:6" ht="15.75">
      <c r="A38" s="39"/>
      <c r="B38" s="39"/>
      <c r="C38" s="39"/>
      <c r="D38" s="39"/>
      <c r="E38" s="39"/>
      <c r="F38" s="39"/>
    </row>
    <row r="39" spans="1:6" ht="16.5">
      <c r="A39" s="38" t="s">
        <v>43</v>
      </c>
      <c r="B39" s="39"/>
      <c r="C39" s="39"/>
      <c r="D39" s="39"/>
      <c r="E39" s="39"/>
      <c r="F39" s="41"/>
    </row>
    <row r="40" spans="1:6" ht="15.75">
      <c r="A40" s="39"/>
      <c r="B40" s="39" t="s">
        <v>38</v>
      </c>
      <c r="C40" s="62" t="s">
        <v>152</v>
      </c>
      <c r="D40" s="62"/>
      <c r="E40" s="62"/>
      <c r="F40" s="41">
        <v>1200</v>
      </c>
    </row>
    <row r="41" spans="1:6" ht="15.75">
      <c r="A41" s="39"/>
      <c r="B41" s="39" t="s">
        <v>39</v>
      </c>
      <c r="C41" s="62" t="s">
        <v>153</v>
      </c>
      <c r="D41" s="62"/>
      <c r="E41" s="62"/>
      <c r="F41" s="41">
        <v>600</v>
      </c>
    </row>
    <row r="42" spans="1:6" ht="15.75">
      <c r="A42" s="39"/>
      <c r="B42" s="39" t="s">
        <v>40</v>
      </c>
      <c r="C42" s="62" t="s">
        <v>150</v>
      </c>
      <c r="D42" s="62"/>
      <c r="E42" s="62"/>
      <c r="F42" s="41">
        <v>300</v>
      </c>
    </row>
    <row r="43" spans="1:6" ht="15.75">
      <c r="A43" s="39"/>
      <c r="B43" s="39" t="s">
        <v>40</v>
      </c>
      <c r="C43" s="62" t="s">
        <v>179</v>
      </c>
      <c r="D43" s="62"/>
      <c r="E43" s="62"/>
      <c r="F43" s="41">
        <v>300</v>
      </c>
    </row>
    <row r="44" spans="1:6" ht="15.75">
      <c r="A44" s="39"/>
      <c r="B44" s="39" t="s">
        <v>47</v>
      </c>
      <c r="C44" s="62" t="s">
        <v>142</v>
      </c>
      <c r="D44" s="62"/>
      <c r="E44" s="62"/>
      <c r="F44" s="41">
        <v>150</v>
      </c>
    </row>
    <row r="45" spans="1:6" ht="15.75">
      <c r="A45" s="39"/>
      <c r="B45" s="39" t="s">
        <v>47</v>
      </c>
      <c r="C45" s="62" t="s">
        <v>155</v>
      </c>
      <c r="D45" s="62"/>
      <c r="E45" s="62"/>
      <c r="F45" s="41">
        <v>150</v>
      </c>
    </row>
    <row r="46" spans="1:6" ht="15.75">
      <c r="A46" s="39"/>
      <c r="B46" s="39" t="s">
        <v>47</v>
      </c>
      <c r="C46" s="62" t="s">
        <v>146</v>
      </c>
      <c r="D46" s="62"/>
      <c r="E46" s="62"/>
      <c r="F46" s="41">
        <v>150</v>
      </c>
    </row>
    <row r="47" spans="1:6" ht="15.75">
      <c r="A47" s="39"/>
      <c r="B47" s="39" t="s">
        <v>47</v>
      </c>
      <c r="C47" s="62" t="s">
        <v>158</v>
      </c>
      <c r="D47" s="62"/>
      <c r="E47" s="62"/>
      <c r="F47" s="41">
        <v>150</v>
      </c>
    </row>
    <row r="48" spans="1:6" ht="15.75">
      <c r="A48" s="39"/>
      <c r="B48" s="61" t="s">
        <v>199</v>
      </c>
      <c r="C48" s="44" t="s">
        <v>208</v>
      </c>
      <c r="D48" s="44"/>
      <c r="E48" s="44"/>
      <c r="F48" s="41">
        <v>90</v>
      </c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 t="s">
        <v>41</v>
      </c>
      <c r="C50" s="39"/>
      <c r="D50" s="39"/>
      <c r="E50" s="39"/>
      <c r="F50" s="42">
        <f>SUM(F40:F49)</f>
        <v>3090</v>
      </c>
    </row>
    <row r="51" spans="1:6" ht="15.75">
      <c r="A51" s="39"/>
      <c r="B51" s="39"/>
      <c r="C51" s="39"/>
      <c r="D51" s="39"/>
      <c r="E51" s="39"/>
      <c r="F51" s="39"/>
    </row>
    <row r="52" spans="1:6" ht="15.75">
      <c r="A52" s="39"/>
      <c r="B52" s="39"/>
      <c r="C52" s="39"/>
      <c r="D52" s="39"/>
      <c r="E52" s="39"/>
      <c r="F52" s="39"/>
    </row>
    <row r="53" spans="1:6" ht="16.5">
      <c r="A53" s="38" t="s">
        <v>44</v>
      </c>
      <c r="B53" s="39"/>
      <c r="C53" s="39"/>
      <c r="D53" s="39"/>
      <c r="E53" s="39"/>
      <c r="F53" s="39"/>
    </row>
    <row r="54" spans="1:7" ht="15.75">
      <c r="A54" s="39"/>
      <c r="B54" s="62" t="s">
        <v>147</v>
      </c>
      <c r="C54" s="62"/>
      <c r="D54" s="62"/>
      <c r="E54" s="62" t="s">
        <v>129</v>
      </c>
      <c r="F54" s="66"/>
      <c r="G54" s="66"/>
    </row>
    <row r="55" spans="1:7" ht="15.75">
      <c r="A55" s="39"/>
      <c r="B55" s="62" t="s">
        <v>138</v>
      </c>
      <c r="C55" s="62"/>
      <c r="D55" s="62"/>
      <c r="E55" s="62" t="s">
        <v>158</v>
      </c>
      <c r="F55" s="66"/>
      <c r="G55" s="66"/>
    </row>
    <row r="56" spans="1:7" ht="15.75">
      <c r="A56" s="39"/>
      <c r="B56" s="62" t="s">
        <v>80</v>
      </c>
      <c r="C56" s="62"/>
      <c r="D56" s="62"/>
      <c r="E56" s="62" t="s">
        <v>76</v>
      </c>
      <c r="F56" s="66"/>
      <c r="G56" s="66"/>
    </row>
    <row r="57" spans="1:7" ht="15.75">
      <c r="A57" s="39"/>
      <c r="B57" s="62" t="s">
        <v>71</v>
      </c>
      <c r="C57" s="62"/>
      <c r="D57" s="62"/>
      <c r="E57" s="62" t="s">
        <v>98</v>
      </c>
      <c r="F57" s="66"/>
      <c r="G57" s="66"/>
    </row>
    <row r="58" spans="1:7" ht="15.75">
      <c r="A58" s="39"/>
      <c r="B58" s="44" t="s">
        <v>136</v>
      </c>
      <c r="C58" s="44"/>
      <c r="D58" s="44"/>
      <c r="E58" s="44" t="s">
        <v>125</v>
      </c>
      <c r="F58" s="45"/>
      <c r="G58" s="45"/>
    </row>
    <row r="59" spans="1:6" ht="15.75">
      <c r="A59" s="39"/>
      <c r="B59" s="39" t="s">
        <v>123</v>
      </c>
      <c r="C59" s="39"/>
      <c r="D59" s="39"/>
      <c r="E59" s="39"/>
      <c r="F59" s="39"/>
    </row>
    <row r="60" spans="1:6" ht="15.75">
      <c r="A60" s="39"/>
      <c r="B60" s="39"/>
      <c r="C60" s="39"/>
      <c r="D60" s="39"/>
      <c r="E60" s="39"/>
      <c r="F60" s="39"/>
    </row>
    <row r="61" spans="1:6" ht="16.5">
      <c r="A61" s="38" t="s">
        <v>209</v>
      </c>
      <c r="B61" s="39"/>
      <c r="C61" s="39"/>
      <c r="D61" s="39"/>
      <c r="E61" s="39"/>
      <c r="F61" s="39"/>
    </row>
    <row r="62" spans="2:6" ht="15.75">
      <c r="B62" s="39" t="s">
        <v>210</v>
      </c>
      <c r="D62" s="39" t="s">
        <v>78</v>
      </c>
      <c r="E62" s="39"/>
      <c r="F62" s="39">
        <v>50</v>
      </c>
    </row>
    <row r="63" spans="1:6" ht="15.75">
      <c r="A63" s="39"/>
      <c r="B63" s="39" t="s">
        <v>211</v>
      </c>
      <c r="C63" s="39"/>
      <c r="D63" s="39" t="s">
        <v>68</v>
      </c>
      <c r="E63" s="39"/>
      <c r="F63" s="39">
        <v>50</v>
      </c>
    </row>
    <row r="64" spans="1:6" ht="15.75">
      <c r="A64" s="39"/>
      <c r="B64" s="39" t="s">
        <v>210</v>
      </c>
      <c r="C64" s="39"/>
      <c r="D64" s="39" t="s">
        <v>115</v>
      </c>
      <c r="E64" s="39"/>
      <c r="F64" s="39">
        <v>50</v>
      </c>
    </row>
    <row r="65" spans="1:6" ht="15.75">
      <c r="A65" s="39"/>
      <c r="B65" s="39" t="s">
        <v>211</v>
      </c>
      <c r="C65" s="39"/>
      <c r="D65" s="39" t="s">
        <v>212</v>
      </c>
      <c r="E65" s="39"/>
      <c r="F65" s="39">
        <v>50</v>
      </c>
    </row>
    <row r="66" spans="1:6" ht="15.75">
      <c r="A66" s="39"/>
      <c r="B66" s="39" t="s">
        <v>210</v>
      </c>
      <c r="C66" s="39"/>
      <c r="D66" s="39" t="s">
        <v>213</v>
      </c>
      <c r="E66" s="39"/>
      <c r="F66" s="39">
        <v>50</v>
      </c>
    </row>
    <row r="67" spans="1:6" ht="15.75">
      <c r="A67" s="39"/>
      <c r="B67" s="39" t="s">
        <v>211</v>
      </c>
      <c r="C67" s="39"/>
      <c r="D67" s="39" t="s">
        <v>149</v>
      </c>
      <c r="E67" s="39"/>
      <c r="F67" s="39">
        <v>50</v>
      </c>
    </row>
    <row r="68" spans="1:6" ht="15.75">
      <c r="A68" s="39"/>
      <c r="B68" s="39"/>
      <c r="C68" s="39"/>
      <c r="D68" s="39"/>
      <c r="E68" s="39"/>
      <c r="F68" s="39"/>
    </row>
    <row r="69" spans="1:4" s="39" customFormat="1" ht="16.5">
      <c r="A69" s="38" t="s">
        <v>46</v>
      </c>
      <c r="D69" s="38"/>
    </row>
    <row r="70" spans="1:6" s="39" customFormat="1" ht="15.75">
      <c r="A70" s="62" t="s">
        <v>70</v>
      </c>
      <c r="B70" s="66"/>
      <c r="C70" s="44">
        <v>65</v>
      </c>
      <c r="D70" s="62" t="s">
        <v>96</v>
      </c>
      <c r="E70" s="62"/>
      <c r="F70" s="39">
        <v>10</v>
      </c>
    </row>
    <row r="71" spans="1:6" s="39" customFormat="1" ht="15.75">
      <c r="A71" s="62" t="s">
        <v>82</v>
      </c>
      <c r="B71" s="66"/>
      <c r="C71" s="44">
        <v>200</v>
      </c>
      <c r="D71" s="62" t="s">
        <v>90</v>
      </c>
      <c r="E71" s="62"/>
      <c r="F71" s="39">
        <v>40</v>
      </c>
    </row>
    <row r="72" spans="1:6" s="39" customFormat="1" ht="15.75">
      <c r="A72" s="62" t="s">
        <v>72</v>
      </c>
      <c r="B72" s="66"/>
      <c r="C72" s="44">
        <v>125</v>
      </c>
      <c r="D72" s="62" t="s">
        <v>74</v>
      </c>
      <c r="E72" s="62"/>
      <c r="F72" s="39">
        <v>30</v>
      </c>
    </row>
    <row r="73" spans="1:6" s="39" customFormat="1" ht="15.75">
      <c r="A73" s="62" t="s">
        <v>85</v>
      </c>
      <c r="B73" s="63"/>
      <c r="C73" s="44">
        <v>10</v>
      </c>
      <c r="D73" s="62" t="s">
        <v>117</v>
      </c>
      <c r="E73" s="62"/>
      <c r="F73" s="39">
        <v>50</v>
      </c>
    </row>
    <row r="74" spans="1:6" s="39" customFormat="1" ht="15.75">
      <c r="A74" s="62" t="s">
        <v>80</v>
      </c>
      <c r="B74" s="63"/>
      <c r="C74" s="44">
        <v>60</v>
      </c>
      <c r="D74" s="62" t="s">
        <v>81</v>
      </c>
      <c r="E74" s="62"/>
      <c r="F74" s="39">
        <v>60</v>
      </c>
    </row>
    <row r="75" spans="1:6" s="39" customFormat="1" ht="15.75">
      <c r="A75" s="62" t="s">
        <v>115</v>
      </c>
      <c r="B75" s="63"/>
      <c r="C75" s="44">
        <v>115</v>
      </c>
      <c r="D75" s="62" t="s">
        <v>116</v>
      </c>
      <c r="E75" s="62"/>
      <c r="F75" s="39">
        <v>30</v>
      </c>
    </row>
    <row r="76" spans="1:6" s="39" customFormat="1" ht="15.75">
      <c r="A76" s="62" t="s">
        <v>78</v>
      </c>
      <c r="B76" s="63"/>
      <c r="C76" s="44">
        <v>40</v>
      </c>
      <c r="D76" s="62" t="s">
        <v>103</v>
      </c>
      <c r="E76" s="62"/>
      <c r="F76" s="39">
        <v>30</v>
      </c>
    </row>
    <row r="77" spans="1:6" s="39" customFormat="1" ht="15.75">
      <c r="A77" s="62" t="s">
        <v>76</v>
      </c>
      <c r="B77" s="63"/>
      <c r="C77" s="44">
        <v>20</v>
      </c>
      <c r="D77" s="62" t="s">
        <v>107</v>
      </c>
      <c r="E77" s="62"/>
      <c r="F77" s="39">
        <v>10</v>
      </c>
    </row>
    <row r="78" spans="1:6" s="39" customFormat="1" ht="15.75">
      <c r="A78" s="62" t="s">
        <v>79</v>
      </c>
      <c r="B78" s="63"/>
      <c r="C78" s="44">
        <v>10</v>
      </c>
      <c r="D78" s="62" t="s">
        <v>63</v>
      </c>
      <c r="E78" s="62"/>
      <c r="F78" s="39">
        <f>SUM(C70:C78)+SUM(F70:F77)</f>
        <v>905</v>
      </c>
    </row>
    <row r="79" s="39" customFormat="1" ht="15.75"/>
    <row r="80" spans="1:6" ht="18">
      <c r="A80" s="38" t="s">
        <v>45</v>
      </c>
      <c r="F80" s="43">
        <f>F50+F37+F24+F78+SUM(F62:F67)</f>
        <v>12115</v>
      </c>
    </row>
  </sheetData>
  <sheetProtection/>
  <mergeCells count="61">
    <mergeCell ref="D71:E71"/>
    <mergeCell ref="D73:E73"/>
    <mergeCell ref="A77:B77"/>
    <mergeCell ref="A78:B78"/>
    <mergeCell ref="C30:E30"/>
    <mergeCell ref="C31:E31"/>
    <mergeCell ref="C43:E43"/>
    <mergeCell ref="C44:E44"/>
    <mergeCell ref="D75:E75"/>
    <mergeCell ref="D76:E76"/>
    <mergeCell ref="E57:G57"/>
    <mergeCell ref="C41:E41"/>
    <mergeCell ref="C15:E15"/>
    <mergeCell ref="A75:B75"/>
    <mergeCell ref="A76:B76"/>
    <mergeCell ref="D74:E74"/>
    <mergeCell ref="C40:E40"/>
    <mergeCell ref="C46:E46"/>
    <mergeCell ref="C33:E33"/>
    <mergeCell ref="C34:E34"/>
    <mergeCell ref="C32:E32"/>
    <mergeCell ref="D72:E72"/>
    <mergeCell ref="C11:E11"/>
    <mergeCell ref="C12:E12"/>
    <mergeCell ref="C13:E13"/>
    <mergeCell ref="C29:E29"/>
    <mergeCell ref="D70:E70"/>
    <mergeCell ref="C16:E16"/>
    <mergeCell ref="C17:E17"/>
    <mergeCell ref="B57:D57"/>
    <mergeCell ref="C14:E14"/>
    <mergeCell ref="E54:G54"/>
    <mergeCell ref="A72:B72"/>
    <mergeCell ref="D77:E77"/>
    <mergeCell ref="D78:E78"/>
    <mergeCell ref="C9:E9"/>
    <mergeCell ref="C20:E20"/>
    <mergeCell ref="C21:E21"/>
    <mergeCell ref="C28:E28"/>
    <mergeCell ref="C10:E10"/>
    <mergeCell ref="C47:E47"/>
    <mergeCell ref="A71:B71"/>
    <mergeCell ref="A4:I4"/>
    <mergeCell ref="A73:B73"/>
    <mergeCell ref="C42:E42"/>
    <mergeCell ref="C45:E45"/>
    <mergeCell ref="E55:G55"/>
    <mergeCell ref="E56:G56"/>
    <mergeCell ref="B54:D54"/>
    <mergeCell ref="B55:D55"/>
    <mergeCell ref="B56:D56"/>
    <mergeCell ref="C18:E18"/>
    <mergeCell ref="C19:E19"/>
    <mergeCell ref="C22:E22"/>
    <mergeCell ref="A74:B74"/>
    <mergeCell ref="A1:I1"/>
    <mergeCell ref="A3:I3"/>
    <mergeCell ref="A5:I5"/>
    <mergeCell ref="C8:E8"/>
    <mergeCell ref="C27:E27"/>
    <mergeCell ref="A70:B70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PageLayoutView="0" workbookViewId="0" topLeftCell="A31">
      <selection activeCell="B4" sqref="B4:B5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9" t="s">
        <v>11</v>
      </c>
      <c r="B1" s="66"/>
      <c r="D1" s="70"/>
      <c r="E1" s="66"/>
      <c r="F1" s="66"/>
      <c r="G1" s="66"/>
      <c r="H1" s="66"/>
      <c r="I1" s="66"/>
      <c r="J1" s="71"/>
      <c r="K1" s="71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90</v>
      </c>
      <c r="C4" s="8">
        <v>45</v>
      </c>
      <c r="D4" s="9">
        <v>169</v>
      </c>
      <c r="E4" s="9">
        <v>276</v>
      </c>
      <c r="F4" s="9">
        <v>231</v>
      </c>
      <c r="G4" s="9">
        <v>208</v>
      </c>
      <c r="H4" s="9">
        <v>182</v>
      </c>
      <c r="I4" s="9">
        <v>170</v>
      </c>
      <c r="J4" s="10">
        <f aca="true" t="shared" si="0" ref="J4:J35">SUM(D4:I4)</f>
        <v>1236</v>
      </c>
      <c r="K4" s="11">
        <f>AVERAGE(D4:I4)</f>
        <v>206</v>
      </c>
      <c r="L4" s="54">
        <f aca="true" t="shared" si="1" ref="L4:L35">MAX(D4:I4)</f>
        <v>276</v>
      </c>
      <c r="M4" s="52"/>
    </row>
    <row r="5" spans="1:12" ht="15">
      <c r="A5" s="9">
        <v>2</v>
      </c>
      <c r="B5" s="7" t="s">
        <v>80</v>
      </c>
      <c r="C5" s="8">
        <v>40</v>
      </c>
      <c r="D5" s="9">
        <v>232</v>
      </c>
      <c r="E5" s="9">
        <v>188</v>
      </c>
      <c r="F5" s="9">
        <v>202</v>
      </c>
      <c r="G5" s="9">
        <v>193</v>
      </c>
      <c r="H5" s="9">
        <v>226</v>
      </c>
      <c r="I5" s="9">
        <v>182</v>
      </c>
      <c r="J5" s="10">
        <f t="shared" si="0"/>
        <v>1223</v>
      </c>
      <c r="K5" s="11">
        <f aca="true" t="shared" si="2" ref="K5:K17">AVERAGE(D5:I5)</f>
        <v>203.83333333333334</v>
      </c>
      <c r="L5" s="54">
        <f t="shared" si="1"/>
        <v>232</v>
      </c>
    </row>
    <row r="6" spans="1:12" ht="15">
      <c r="A6" s="9">
        <v>3</v>
      </c>
      <c r="B6" s="7" t="s">
        <v>101</v>
      </c>
      <c r="C6" s="8">
        <v>53</v>
      </c>
      <c r="D6" s="9">
        <v>194</v>
      </c>
      <c r="E6" s="9">
        <v>206</v>
      </c>
      <c r="F6" s="9">
        <v>275</v>
      </c>
      <c r="G6" s="9">
        <v>195</v>
      </c>
      <c r="H6" s="9">
        <v>172</v>
      </c>
      <c r="I6" s="9">
        <v>165</v>
      </c>
      <c r="J6" s="10">
        <f t="shared" si="0"/>
        <v>1207</v>
      </c>
      <c r="K6" s="11">
        <f t="shared" si="2"/>
        <v>201.16666666666666</v>
      </c>
      <c r="L6" s="54">
        <f t="shared" si="1"/>
        <v>275</v>
      </c>
    </row>
    <row r="7" spans="1:12" ht="15">
      <c r="A7" s="9">
        <v>4</v>
      </c>
      <c r="B7" s="7" t="s">
        <v>77</v>
      </c>
      <c r="C7" s="8">
        <v>38</v>
      </c>
      <c r="D7" s="9">
        <v>161</v>
      </c>
      <c r="E7" s="9">
        <v>205</v>
      </c>
      <c r="F7" s="9">
        <v>221</v>
      </c>
      <c r="G7" s="9">
        <v>161</v>
      </c>
      <c r="H7" s="9">
        <v>242</v>
      </c>
      <c r="I7" s="9">
        <v>191</v>
      </c>
      <c r="J7" s="10">
        <f t="shared" si="0"/>
        <v>1181</v>
      </c>
      <c r="K7" s="11">
        <f t="shared" si="2"/>
        <v>196.83333333333334</v>
      </c>
      <c r="L7" s="54">
        <f t="shared" si="1"/>
        <v>242</v>
      </c>
    </row>
    <row r="8" spans="1:12" ht="15">
      <c r="A8" s="9">
        <v>5</v>
      </c>
      <c r="B8" s="7" t="s">
        <v>103</v>
      </c>
      <c r="C8" s="8">
        <v>54</v>
      </c>
      <c r="D8" s="9">
        <v>212</v>
      </c>
      <c r="E8" s="9">
        <v>181</v>
      </c>
      <c r="F8" s="9">
        <v>185</v>
      </c>
      <c r="G8" s="9">
        <v>176</v>
      </c>
      <c r="H8" s="9">
        <v>186</v>
      </c>
      <c r="I8" s="9">
        <v>232</v>
      </c>
      <c r="J8" s="10">
        <f t="shared" si="0"/>
        <v>1172</v>
      </c>
      <c r="K8" s="11">
        <f t="shared" si="2"/>
        <v>195.33333333333334</v>
      </c>
      <c r="L8" s="54">
        <f t="shared" si="1"/>
        <v>232</v>
      </c>
    </row>
    <row r="9" spans="1:12" ht="15">
      <c r="A9" s="9">
        <v>6</v>
      </c>
      <c r="B9" s="7" t="s">
        <v>68</v>
      </c>
      <c r="C9" s="8">
        <v>29</v>
      </c>
      <c r="D9" s="9">
        <v>159</v>
      </c>
      <c r="E9" s="9">
        <v>165</v>
      </c>
      <c r="F9" s="9">
        <v>185</v>
      </c>
      <c r="G9" s="9">
        <v>170</v>
      </c>
      <c r="H9" s="9">
        <v>227</v>
      </c>
      <c r="I9" s="9">
        <v>257</v>
      </c>
      <c r="J9" s="10">
        <f t="shared" si="0"/>
        <v>1163</v>
      </c>
      <c r="K9" s="11">
        <f t="shared" si="2"/>
        <v>193.83333333333334</v>
      </c>
      <c r="L9" s="54">
        <f t="shared" si="1"/>
        <v>257</v>
      </c>
    </row>
    <row r="10" spans="1:12" ht="15">
      <c r="A10" s="9">
        <v>7</v>
      </c>
      <c r="B10" s="7" t="s">
        <v>78</v>
      </c>
      <c r="C10" s="8">
        <v>39</v>
      </c>
      <c r="D10" s="9">
        <v>195</v>
      </c>
      <c r="E10" s="9">
        <v>172</v>
      </c>
      <c r="F10" s="9">
        <v>189</v>
      </c>
      <c r="G10" s="9">
        <v>191</v>
      </c>
      <c r="H10" s="9">
        <v>200</v>
      </c>
      <c r="I10" s="9">
        <v>188</v>
      </c>
      <c r="J10" s="10">
        <f t="shared" si="0"/>
        <v>1135</v>
      </c>
      <c r="K10" s="11">
        <f t="shared" si="2"/>
        <v>189.16666666666666</v>
      </c>
      <c r="L10" s="54">
        <f t="shared" si="1"/>
        <v>200</v>
      </c>
    </row>
    <row r="11" spans="1:12" ht="15">
      <c r="A11" s="9">
        <v>8</v>
      </c>
      <c r="B11" s="7" t="s">
        <v>65</v>
      </c>
      <c r="C11" s="8">
        <v>26</v>
      </c>
      <c r="D11" s="9">
        <v>187</v>
      </c>
      <c r="E11" s="9">
        <v>178</v>
      </c>
      <c r="F11" s="9">
        <v>203</v>
      </c>
      <c r="G11" s="9">
        <v>159</v>
      </c>
      <c r="H11" s="9">
        <v>208</v>
      </c>
      <c r="I11" s="9">
        <v>197</v>
      </c>
      <c r="J11" s="10">
        <f t="shared" si="0"/>
        <v>1132</v>
      </c>
      <c r="K11" s="11">
        <f t="shared" si="2"/>
        <v>188.66666666666666</v>
      </c>
      <c r="L11" s="54">
        <f t="shared" si="1"/>
        <v>208</v>
      </c>
    </row>
    <row r="12" spans="1:12" ht="15">
      <c r="A12" s="9">
        <v>9</v>
      </c>
      <c r="B12" s="7" t="s">
        <v>105</v>
      </c>
      <c r="C12" s="8">
        <v>56</v>
      </c>
      <c r="D12" s="9">
        <v>204</v>
      </c>
      <c r="E12" s="9">
        <v>217</v>
      </c>
      <c r="F12" s="9">
        <v>170</v>
      </c>
      <c r="G12" s="9">
        <v>215</v>
      </c>
      <c r="H12" s="9">
        <v>180</v>
      </c>
      <c r="I12" s="9">
        <v>141</v>
      </c>
      <c r="J12" s="10">
        <f t="shared" si="0"/>
        <v>1127</v>
      </c>
      <c r="K12" s="11">
        <f t="shared" si="2"/>
        <v>187.83333333333334</v>
      </c>
      <c r="L12" s="54">
        <f t="shared" si="1"/>
        <v>217</v>
      </c>
    </row>
    <row r="13" spans="1:12" ht="15">
      <c r="A13" s="9">
        <v>10</v>
      </c>
      <c r="B13" s="7" t="s">
        <v>174</v>
      </c>
      <c r="C13" s="8">
        <v>50</v>
      </c>
      <c r="D13" s="9">
        <v>160</v>
      </c>
      <c r="E13" s="9">
        <v>245</v>
      </c>
      <c r="F13" s="9">
        <v>148</v>
      </c>
      <c r="G13" s="9">
        <v>240</v>
      </c>
      <c r="H13" s="9">
        <v>177</v>
      </c>
      <c r="I13" s="9">
        <v>150</v>
      </c>
      <c r="J13" s="10">
        <f t="shared" si="0"/>
        <v>1120</v>
      </c>
      <c r="K13" s="11">
        <f t="shared" si="2"/>
        <v>186.66666666666666</v>
      </c>
      <c r="L13" s="54">
        <f t="shared" si="1"/>
        <v>245</v>
      </c>
    </row>
    <row r="14" spans="1:12" ht="15">
      <c r="A14" s="9">
        <v>11</v>
      </c>
      <c r="B14" s="7" t="s">
        <v>81</v>
      </c>
      <c r="C14" s="8">
        <v>40</v>
      </c>
      <c r="D14" s="9">
        <v>176</v>
      </c>
      <c r="E14" s="9">
        <v>165</v>
      </c>
      <c r="F14" s="9">
        <v>176</v>
      </c>
      <c r="G14" s="9">
        <v>213</v>
      </c>
      <c r="H14" s="9">
        <v>210</v>
      </c>
      <c r="I14" s="9">
        <v>162</v>
      </c>
      <c r="J14" s="10">
        <f t="shared" si="0"/>
        <v>1102</v>
      </c>
      <c r="K14" s="11">
        <f t="shared" si="2"/>
        <v>183.66666666666666</v>
      </c>
      <c r="L14" s="54">
        <f t="shared" si="1"/>
        <v>213</v>
      </c>
    </row>
    <row r="15" spans="1:12" ht="15">
      <c r="A15" s="9">
        <v>12</v>
      </c>
      <c r="B15" s="7" t="s">
        <v>87</v>
      </c>
      <c r="C15" s="8">
        <v>43</v>
      </c>
      <c r="D15" s="9">
        <v>127</v>
      </c>
      <c r="E15" s="9">
        <v>207</v>
      </c>
      <c r="F15" s="9">
        <v>211</v>
      </c>
      <c r="G15" s="9">
        <v>192</v>
      </c>
      <c r="H15" s="9">
        <v>183</v>
      </c>
      <c r="I15" s="9">
        <v>182</v>
      </c>
      <c r="J15" s="10">
        <f t="shared" si="0"/>
        <v>1102</v>
      </c>
      <c r="K15" s="11">
        <f t="shared" si="2"/>
        <v>183.66666666666666</v>
      </c>
      <c r="L15" s="54">
        <f t="shared" si="1"/>
        <v>211</v>
      </c>
    </row>
    <row r="16" spans="1:13" ht="15">
      <c r="A16" s="9">
        <v>13</v>
      </c>
      <c r="B16" s="7" t="s">
        <v>92</v>
      </c>
      <c r="C16" s="8">
        <v>47</v>
      </c>
      <c r="D16" s="9">
        <v>180</v>
      </c>
      <c r="E16" s="9">
        <v>178</v>
      </c>
      <c r="F16" s="9">
        <v>206</v>
      </c>
      <c r="G16" s="9">
        <v>201</v>
      </c>
      <c r="H16" s="9">
        <v>154</v>
      </c>
      <c r="I16" s="9">
        <v>180</v>
      </c>
      <c r="J16" s="10">
        <f t="shared" si="0"/>
        <v>1099</v>
      </c>
      <c r="K16" s="11">
        <f t="shared" si="2"/>
        <v>183.16666666666666</v>
      </c>
      <c r="L16" s="54">
        <f t="shared" si="1"/>
        <v>206</v>
      </c>
      <c r="M16" s="52"/>
    </row>
    <row r="17" spans="1:12" ht="15">
      <c r="A17" s="9">
        <v>14</v>
      </c>
      <c r="B17" s="7" t="s">
        <v>172</v>
      </c>
      <c r="C17" s="8">
        <v>46</v>
      </c>
      <c r="D17" s="9">
        <v>171</v>
      </c>
      <c r="E17" s="9">
        <v>209</v>
      </c>
      <c r="F17" s="9">
        <v>210</v>
      </c>
      <c r="G17" s="9">
        <v>180</v>
      </c>
      <c r="H17" s="9">
        <v>182</v>
      </c>
      <c r="I17" s="9">
        <v>147</v>
      </c>
      <c r="J17" s="10">
        <f t="shared" si="0"/>
        <v>1099</v>
      </c>
      <c r="K17" s="11">
        <f t="shared" si="2"/>
        <v>183.16666666666666</v>
      </c>
      <c r="L17" s="54">
        <f t="shared" si="1"/>
        <v>210</v>
      </c>
    </row>
    <row r="18" spans="1:12" ht="15">
      <c r="A18" s="9">
        <v>15</v>
      </c>
      <c r="B18" s="7" t="s">
        <v>72</v>
      </c>
      <c r="C18" s="8">
        <v>35</v>
      </c>
      <c r="D18" s="9">
        <v>187</v>
      </c>
      <c r="E18" s="9">
        <v>225</v>
      </c>
      <c r="F18" s="9">
        <v>175</v>
      </c>
      <c r="G18" s="9">
        <v>192</v>
      </c>
      <c r="H18" s="9">
        <v>158</v>
      </c>
      <c r="I18" s="9">
        <v>147</v>
      </c>
      <c r="J18" s="10">
        <f t="shared" si="0"/>
        <v>1084</v>
      </c>
      <c r="K18" s="11">
        <f aca="true" t="shared" si="3" ref="K18:K55">AVERAGE(D18:I18)</f>
        <v>180.66666666666666</v>
      </c>
      <c r="L18" s="54">
        <f t="shared" si="1"/>
        <v>225</v>
      </c>
    </row>
    <row r="19" spans="1:12" ht="15">
      <c r="A19" s="9">
        <v>16</v>
      </c>
      <c r="B19" s="7" t="s">
        <v>76</v>
      </c>
      <c r="C19" s="8">
        <v>37</v>
      </c>
      <c r="D19" s="9">
        <v>162</v>
      </c>
      <c r="E19" s="9">
        <v>162</v>
      </c>
      <c r="F19" s="9">
        <v>182</v>
      </c>
      <c r="G19" s="9">
        <v>191</v>
      </c>
      <c r="H19" s="9">
        <v>169</v>
      </c>
      <c r="I19" s="9">
        <v>217</v>
      </c>
      <c r="J19" s="10">
        <f t="shared" si="0"/>
        <v>1083</v>
      </c>
      <c r="K19" s="11">
        <f t="shared" si="3"/>
        <v>180.5</v>
      </c>
      <c r="L19" s="54">
        <f t="shared" si="1"/>
        <v>217</v>
      </c>
    </row>
    <row r="20" spans="1:12" ht="15">
      <c r="A20" s="9">
        <v>17</v>
      </c>
      <c r="B20" s="7" t="s">
        <v>83</v>
      </c>
      <c r="C20" s="8">
        <v>41</v>
      </c>
      <c r="D20" s="9">
        <v>197</v>
      </c>
      <c r="E20" s="9">
        <v>178</v>
      </c>
      <c r="F20" s="9">
        <v>176</v>
      </c>
      <c r="G20" s="9">
        <v>203</v>
      </c>
      <c r="H20" s="9">
        <v>155</v>
      </c>
      <c r="I20" s="9">
        <v>164</v>
      </c>
      <c r="J20" s="10">
        <f t="shared" si="0"/>
        <v>1073</v>
      </c>
      <c r="K20" s="11">
        <f t="shared" si="3"/>
        <v>178.83333333333334</v>
      </c>
      <c r="L20" s="54">
        <f t="shared" si="1"/>
        <v>203</v>
      </c>
    </row>
    <row r="21" spans="1:12" ht="15">
      <c r="A21" s="9">
        <v>18</v>
      </c>
      <c r="B21" s="7" t="s">
        <v>100</v>
      </c>
      <c r="C21" s="8">
        <v>52</v>
      </c>
      <c r="D21" s="9">
        <v>188</v>
      </c>
      <c r="E21" s="9">
        <v>178</v>
      </c>
      <c r="F21" s="9">
        <v>161</v>
      </c>
      <c r="G21" s="9">
        <v>155</v>
      </c>
      <c r="H21" s="9">
        <v>196</v>
      </c>
      <c r="I21" s="9">
        <v>192</v>
      </c>
      <c r="J21" s="10">
        <f t="shared" si="0"/>
        <v>1070</v>
      </c>
      <c r="K21" s="11">
        <f t="shared" si="3"/>
        <v>178.33333333333334</v>
      </c>
      <c r="L21" s="54">
        <f t="shared" si="1"/>
        <v>196</v>
      </c>
    </row>
    <row r="22" spans="1:12" ht="15">
      <c r="A22" s="9">
        <v>19</v>
      </c>
      <c r="B22" s="7" t="s">
        <v>64</v>
      </c>
      <c r="C22" s="8">
        <v>25</v>
      </c>
      <c r="D22" s="9">
        <v>210</v>
      </c>
      <c r="E22" s="9">
        <v>189</v>
      </c>
      <c r="F22" s="9">
        <v>167</v>
      </c>
      <c r="G22" s="9">
        <v>142</v>
      </c>
      <c r="H22" s="9">
        <v>145</v>
      </c>
      <c r="I22" s="9">
        <v>213</v>
      </c>
      <c r="J22" s="10">
        <f t="shared" si="0"/>
        <v>1066</v>
      </c>
      <c r="K22" s="11">
        <f t="shared" si="3"/>
        <v>177.66666666666666</v>
      </c>
      <c r="L22" s="54">
        <f t="shared" si="1"/>
        <v>213</v>
      </c>
    </row>
    <row r="23" spans="1:12" ht="15">
      <c r="A23" s="9">
        <v>20</v>
      </c>
      <c r="B23" s="7" t="s">
        <v>82</v>
      </c>
      <c r="C23" s="8">
        <v>41</v>
      </c>
      <c r="D23" s="9">
        <v>156</v>
      </c>
      <c r="E23" s="9">
        <v>192</v>
      </c>
      <c r="F23" s="9">
        <v>157</v>
      </c>
      <c r="G23" s="9">
        <v>175</v>
      </c>
      <c r="H23" s="9">
        <v>169</v>
      </c>
      <c r="I23" s="9">
        <v>211</v>
      </c>
      <c r="J23" s="10">
        <f t="shared" si="0"/>
        <v>1060</v>
      </c>
      <c r="K23" s="11">
        <f t="shared" si="3"/>
        <v>176.66666666666666</v>
      </c>
      <c r="L23" s="54">
        <f t="shared" si="1"/>
        <v>211</v>
      </c>
    </row>
    <row r="24" spans="1:12" ht="15">
      <c r="A24" s="9">
        <v>21</v>
      </c>
      <c r="B24" s="7" t="s">
        <v>70</v>
      </c>
      <c r="C24" s="8">
        <v>32</v>
      </c>
      <c r="D24" s="9">
        <v>195</v>
      </c>
      <c r="E24" s="9">
        <v>149</v>
      </c>
      <c r="F24" s="9">
        <v>131</v>
      </c>
      <c r="G24" s="9">
        <v>190</v>
      </c>
      <c r="H24" s="9">
        <v>170</v>
      </c>
      <c r="I24" s="9">
        <v>222</v>
      </c>
      <c r="J24" s="10">
        <f t="shared" si="0"/>
        <v>1057</v>
      </c>
      <c r="K24" s="11">
        <f t="shared" si="3"/>
        <v>176.16666666666666</v>
      </c>
      <c r="L24" s="54">
        <f t="shared" si="1"/>
        <v>222</v>
      </c>
    </row>
    <row r="25" spans="1:12" ht="15">
      <c r="A25" s="9">
        <v>22</v>
      </c>
      <c r="B25" s="7" t="s">
        <v>74</v>
      </c>
      <c r="C25" s="8">
        <v>36</v>
      </c>
      <c r="D25" s="9">
        <v>161</v>
      </c>
      <c r="E25" s="9">
        <v>183</v>
      </c>
      <c r="F25" s="9">
        <v>179</v>
      </c>
      <c r="G25" s="9">
        <v>182</v>
      </c>
      <c r="H25" s="9">
        <v>170</v>
      </c>
      <c r="I25" s="9">
        <v>175</v>
      </c>
      <c r="J25" s="10">
        <f t="shared" si="0"/>
        <v>1050</v>
      </c>
      <c r="K25" s="11">
        <f t="shared" si="3"/>
        <v>175</v>
      </c>
      <c r="L25" s="54">
        <f t="shared" si="1"/>
        <v>183</v>
      </c>
    </row>
    <row r="26" spans="1:12" ht="15">
      <c r="A26" s="9">
        <v>23</v>
      </c>
      <c r="B26" s="7" t="s">
        <v>93</v>
      </c>
      <c r="C26" s="8">
        <v>48</v>
      </c>
      <c r="D26" s="9">
        <v>168</v>
      </c>
      <c r="E26" s="9">
        <v>200</v>
      </c>
      <c r="F26" s="9">
        <v>146</v>
      </c>
      <c r="G26" s="9">
        <v>194</v>
      </c>
      <c r="H26" s="9">
        <v>138</v>
      </c>
      <c r="I26" s="9">
        <v>198</v>
      </c>
      <c r="J26" s="10">
        <f t="shared" si="0"/>
        <v>1044</v>
      </c>
      <c r="K26" s="11">
        <f t="shared" si="3"/>
        <v>174</v>
      </c>
      <c r="L26" s="54">
        <f t="shared" si="1"/>
        <v>200</v>
      </c>
    </row>
    <row r="27" spans="1:12" ht="15">
      <c r="A27" s="9">
        <v>24</v>
      </c>
      <c r="B27" s="7" t="s">
        <v>97</v>
      </c>
      <c r="C27" s="8">
        <v>50</v>
      </c>
      <c r="D27" s="9">
        <v>177</v>
      </c>
      <c r="E27" s="9">
        <v>179</v>
      </c>
      <c r="F27" s="9">
        <v>194</v>
      </c>
      <c r="G27" s="9">
        <v>169</v>
      </c>
      <c r="H27" s="9">
        <v>139</v>
      </c>
      <c r="I27" s="9">
        <v>171</v>
      </c>
      <c r="J27" s="10">
        <f t="shared" si="0"/>
        <v>1029</v>
      </c>
      <c r="K27" s="11">
        <f t="shared" si="3"/>
        <v>171.5</v>
      </c>
      <c r="L27" s="54">
        <f t="shared" si="1"/>
        <v>194</v>
      </c>
    </row>
    <row r="28" spans="1:12" ht="15">
      <c r="A28" s="9">
        <v>25</v>
      </c>
      <c r="B28" s="7" t="s">
        <v>102</v>
      </c>
      <c r="C28" s="8">
        <v>53</v>
      </c>
      <c r="D28" s="9">
        <v>152</v>
      </c>
      <c r="E28" s="9">
        <v>144</v>
      </c>
      <c r="F28" s="9">
        <v>178</v>
      </c>
      <c r="G28" s="9">
        <v>219</v>
      </c>
      <c r="H28" s="9">
        <v>188</v>
      </c>
      <c r="I28" s="9">
        <v>143</v>
      </c>
      <c r="J28" s="10">
        <f t="shared" si="0"/>
        <v>1024</v>
      </c>
      <c r="K28" s="11">
        <f t="shared" si="3"/>
        <v>170.66666666666666</v>
      </c>
      <c r="L28" s="54">
        <f t="shared" si="1"/>
        <v>219</v>
      </c>
    </row>
    <row r="29" spans="1:12" ht="15">
      <c r="A29" s="9">
        <v>26</v>
      </c>
      <c r="B29" s="7" t="s">
        <v>73</v>
      </c>
      <c r="C29" s="8">
        <v>35</v>
      </c>
      <c r="D29" s="9">
        <v>160</v>
      </c>
      <c r="E29" s="9">
        <v>181</v>
      </c>
      <c r="F29" s="9">
        <v>192</v>
      </c>
      <c r="G29" s="9">
        <v>225</v>
      </c>
      <c r="H29" s="9">
        <v>119</v>
      </c>
      <c r="I29" s="9">
        <v>144</v>
      </c>
      <c r="J29" s="10">
        <f t="shared" si="0"/>
        <v>1021</v>
      </c>
      <c r="K29" s="11">
        <f t="shared" si="3"/>
        <v>170.16666666666666</v>
      </c>
      <c r="L29" s="54">
        <f t="shared" si="1"/>
        <v>225</v>
      </c>
    </row>
    <row r="30" spans="1:12" ht="15">
      <c r="A30" s="9">
        <v>27</v>
      </c>
      <c r="B30" s="7" t="s">
        <v>75</v>
      </c>
      <c r="C30" s="8">
        <v>37</v>
      </c>
      <c r="D30" s="9">
        <v>193</v>
      </c>
      <c r="E30" s="9">
        <v>147</v>
      </c>
      <c r="F30" s="9">
        <v>189</v>
      </c>
      <c r="G30" s="9">
        <v>179</v>
      </c>
      <c r="H30" s="9">
        <v>176</v>
      </c>
      <c r="I30" s="9">
        <v>131</v>
      </c>
      <c r="J30" s="10">
        <f t="shared" si="0"/>
        <v>1015</v>
      </c>
      <c r="K30" s="11">
        <f t="shared" si="3"/>
        <v>169.16666666666666</v>
      </c>
      <c r="L30" s="54">
        <f t="shared" si="1"/>
        <v>193</v>
      </c>
    </row>
    <row r="31" spans="1:12" ht="15">
      <c r="A31" s="9">
        <v>28</v>
      </c>
      <c r="B31" s="7" t="s">
        <v>69</v>
      </c>
      <c r="C31" s="8">
        <v>31</v>
      </c>
      <c r="D31" s="9">
        <v>121</v>
      </c>
      <c r="E31" s="9">
        <v>154</v>
      </c>
      <c r="F31" s="9">
        <v>134</v>
      </c>
      <c r="G31" s="9">
        <v>196</v>
      </c>
      <c r="H31" s="9">
        <v>216</v>
      </c>
      <c r="I31" s="9">
        <v>182</v>
      </c>
      <c r="J31" s="10">
        <f t="shared" si="0"/>
        <v>1003</v>
      </c>
      <c r="K31" s="11">
        <f t="shared" si="3"/>
        <v>167.16666666666666</v>
      </c>
      <c r="L31" s="54">
        <f t="shared" si="1"/>
        <v>216</v>
      </c>
    </row>
    <row r="32" spans="1:12" ht="15">
      <c r="A32" s="9">
        <v>29</v>
      </c>
      <c r="B32" s="7" t="s">
        <v>71</v>
      </c>
      <c r="C32" s="8">
        <v>33</v>
      </c>
      <c r="D32" s="9">
        <v>186</v>
      </c>
      <c r="E32" s="9">
        <v>171</v>
      </c>
      <c r="F32" s="9">
        <v>178</v>
      </c>
      <c r="G32" s="9">
        <v>143</v>
      </c>
      <c r="H32" s="9">
        <v>147</v>
      </c>
      <c r="I32" s="9">
        <v>177</v>
      </c>
      <c r="J32" s="10">
        <f t="shared" si="0"/>
        <v>1002</v>
      </c>
      <c r="K32" s="11">
        <f t="shared" si="3"/>
        <v>167</v>
      </c>
      <c r="L32" s="54">
        <f t="shared" si="1"/>
        <v>186</v>
      </c>
    </row>
    <row r="33" spans="1:12" ht="15">
      <c r="A33" s="9">
        <v>30</v>
      </c>
      <c r="B33" s="7" t="s">
        <v>79</v>
      </c>
      <c r="C33" s="8">
        <v>39</v>
      </c>
      <c r="D33" s="9">
        <v>153</v>
      </c>
      <c r="E33" s="9">
        <v>147</v>
      </c>
      <c r="F33" s="9">
        <v>187</v>
      </c>
      <c r="G33" s="9">
        <v>198</v>
      </c>
      <c r="H33" s="9">
        <v>144</v>
      </c>
      <c r="I33" s="9">
        <v>172</v>
      </c>
      <c r="J33" s="10">
        <f t="shared" si="0"/>
        <v>1001</v>
      </c>
      <c r="K33" s="11">
        <f t="shared" si="3"/>
        <v>166.83333333333334</v>
      </c>
      <c r="L33" s="54">
        <f t="shared" si="1"/>
        <v>198</v>
      </c>
    </row>
    <row r="34" spans="1:12" ht="15">
      <c r="A34" s="9">
        <v>31</v>
      </c>
      <c r="B34" s="7" t="s">
        <v>175</v>
      </c>
      <c r="C34" s="8">
        <v>53</v>
      </c>
      <c r="D34" s="9">
        <v>138</v>
      </c>
      <c r="E34" s="9">
        <v>188</v>
      </c>
      <c r="F34" s="9">
        <v>163</v>
      </c>
      <c r="G34" s="9">
        <v>177</v>
      </c>
      <c r="H34" s="9">
        <v>171</v>
      </c>
      <c r="I34" s="9">
        <v>163</v>
      </c>
      <c r="J34" s="10">
        <f t="shared" si="0"/>
        <v>1000</v>
      </c>
      <c r="K34" s="11">
        <f t="shared" si="3"/>
        <v>166.66666666666666</v>
      </c>
      <c r="L34" s="54">
        <f t="shared" si="1"/>
        <v>188</v>
      </c>
    </row>
    <row r="35" spans="1:12" ht="15">
      <c r="A35" s="9">
        <v>32</v>
      </c>
      <c r="B35" s="7" t="s">
        <v>106</v>
      </c>
      <c r="C35" s="8">
        <v>56</v>
      </c>
      <c r="D35" s="9">
        <v>156</v>
      </c>
      <c r="E35" s="9">
        <v>193</v>
      </c>
      <c r="F35" s="9">
        <v>143</v>
      </c>
      <c r="G35" s="9">
        <v>166</v>
      </c>
      <c r="H35" s="9">
        <v>156</v>
      </c>
      <c r="I35" s="9">
        <v>179</v>
      </c>
      <c r="J35" s="10">
        <f t="shared" si="0"/>
        <v>993</v>
      </c>
      <c r="K35" s="11">
        <f t="shared" si="3"/>
        <v>165.5</v>
      </c>
      <c r="L35" s="54">
        <f t="shared" si="1"/>
        <v>193</v>
      </c>
    </row>
    <row r="36" spans="1:12" ht="15">
      <c r="A36" s="9">
        <v>33</v>
      </c>
      <c r="B36" s="7" t="s">
        <v>94</v>
      </c>
      <c r="C36" s="8">
        <v>48</v>
      </c>
      <c r="D36" s="9">
        <v>176</v>
      </c>
      <c r="E36" s="9">
        <v>191</v>
      </c>
      <c r="F36" s="9">
        <v>161</v>
      </c>
      <c r="G36" s="9">
        <v>149</v>
      </c>
      <c r="H36" s="9">
        <v>164</v>
      </c>
      <c r="I36" s="9">
        <v>150</v>
      </c>
      <c r="J36" s="10">
        <f aca="true" t="shared" si="4" ref="J36:J67">SUM(D36:I36)</f>
        <v>991</v>
      </c>
      <c r="K36" s="11">
        <f t="shared" si="3"/>
        <v>165.16666666666666</v>
      </c>
      <c r="L36" s="54">
        <f aca="true" t="shared" si="5" ref="L36:L55">MAX(D36:I36)</f>
        <v>191</v>
      </c>
    </row>
    <row r="37" spans="1:12" ht="15">
      <c r="A37" s="9">
        <v>34</v>
      </c>
      <c r="B37" s="7" t="s">
        <v>67</v>
      </c>
      <c r="C37" s="8">
        <v>27</v>
      </c>
      <c r="D37" s="9">
        <v>157</v>
      </c>
      <c r="E37" s="9">
        <v>132</v>
      </c>
      <c r="F37" s="9">
        <v>214</v>
      </c>
      <c r="G37" s="9">
        <v>146</v>
      </c>
      <c r="H37" s="9">
        <v>185</v>
      </c>
      <c r="I37" s="9">
        <v>152</v>
      </c>
      <c r="J37" s="10">
        <f t="shared" si="4"/>
        <v>986</v>
      </c>
      <c r="K37" s="11">
        <f t="shared" si="3"/>
        <v>164.33333333333334</v>
      </c>
      <c r="L37" s="54">
        <f t="shared" si="5"/>
        <v>214</v>
      </c>
    </row>
    <row r="38" spans="1:12" ht="15">
      <c r="A38" s="9">
        <v>35</v>
      </c>
      <c r="B38" s="7" t="s">
        <v>98</v>
      </c>
      <c r="C38" s="8">
        <v>51</v>
      </c>
      <c r="D38" s="9">
        <v>146</v>
      </c>
      <c r="E38" s="9">
        <v>141</v>
      </c>
      <c r="F38" s="9">
        <v>174</v>
      </c>
      <c r="G38" s="9">
        <v>179</v>
      </c>
      <c r="H38" s="9">
        <v>178</v>
      </c>
      <c r="I38" s="9">
        <v>165</v>
      </c>
      <c r="J38" s="10">
        <f t="shared" si="4"/>
        <v>983</v>
      </c>
      <c r="K38" s="11">
        <f t="shared" si="3"/>
        <v>163.83333333333334</v>
      </c>
      <c r="L38" s="54">
        <f t="shared" si="5"/>
        <v>179</v>
      </c>
    </row>
    <row r="39" spans="1:12" ht="15">
      <c r="A39" s="9">
        <v>36</v>
      </c>
      <c r="B39" s="7" t="s">
        <v>95</v>
      </c>
      <c r="C39" s="8">
        <v>49</v>
      </c>
      <c r="D39" s="9">
        <v>137</v>
      </c>
      <c r="E39" s="9">
        <v>183</v>
      </c>
      <c r="F39" s="9">
        <v>161</v>
      </c>
      <c r="G39" s="9">
        <v>172</v>
      </c>
      <c r="H39" s="9">
        <v>157</v>
      </c>
      <c r="I39" s="9">
        <v>162</v>
      </c>
      <c r="J39" s="10">
        <f t="shared" si="4"/>
        <v>972</v>
      </c>
      <c r="K39" s="11">
        <f t="shared" si="3"/>
        <v>162</v>
      </c>
      <c r="L39" s="54">
        <f t="shared" si="5"/>
        <v>183</v>
      </c>
    </row>
    <row r="40" spans="1:12" ht="15">
      <c r="A40" s="9">
        <v>37</v>
      </c>
      <c r="B40" s="7" t="s">
        <v>88</v>
      </c>
      <c r="C40" s="8">
        <v>44</v>
      </c>
      <c r="D40" s="9">
        <v>139</v>
      </c>
      <c r="E40" s="9">
        <v>170</v>
      </c>
      <c r="F40" s="9">
        <v>145</v>
      </c>
      <c r="G40" s="9">
        <v>203</v>
      </c>
      <c r="H40" s="9">
        <v>174</v>
      </c>
      <c r="I40" s="9">
        <v>139</v>
      </c>
      <c r="J40" s="10">
        <f t="shared" si="4"/>
        <v>970</v>
      </c>
      <c r="K40" s="11">
        <f t="shared" si="3"/>
        <v>161.66666666666666</v>
      </c>
      <c r="L40" s="54">
        <f t="shared" si="5"/>
        <v>203</v>
      </c>
    </row>
    <row r="41" spans="1:12" ht="15">
      <c r="A41" s="9">
        <v>38</v>
      </c>
      <c r="B41" s="7" t="s">
        <v>166</v>
      </c>
      <c r="C41" s="8">
        <v>55</v>
      </c>
      <c r="D41" s="9">
        <v>181</v>
      </c>
      <c r="E41" s="9">
        <v>151</v>
      </c>
      <c r="F41" s="9">
        <v>130</v>
      </c>
      <c r="G41" s="9">
        <v>169</v>
      </c>
      <c r="H41" s="9">
        <v>177</v>
      </c>
      <c r="I41" s="9">
        <v>162</v>
      </c>
      <c r="J41" s="10">
        <f t="shared" si="4"/>
        <v>970</v>
      </c>
      <c r="K41" s="11">
        <f t="shared" si="3"/>
        <v>161.66666666666666</v>
      </c>
      <c r="L41" s="54">
        <f t="shared" si="5"/>
        <v>181</v>
      </c>
    </row>
    <row r="42" spans="1:12" ht="15">
      <c r="A42" s="9">
        <v>39</v>
      </c>
      <c r="B42" s="7" t="s">
        <v>99</v>
      </c>
      <c r="C42" s="8">
        <v>52</v>
      </c>
      <c r="D42" s="9">
        <v>164</v>
      </c>
      <c r="E42" s="9">
        <v>201</v>
      </c>
      <c r="F42" s="9">
        <v>127</v>
      </c>
      <c r="G42" s="9">
        <v>175</v>
      </c>
      <c r="H42" s="9">
        <v>145</v>
      </c>
      <c r="I42" s="9">
        <v>155</v>
      </c>
      <c r="J42" s="10">
        <f t="shared" si="4"/>
        <v>967</v>
      </c>
      <c r="K42" s="11">
        <f t="shared" si="3"/>
        <v>161.16666666666666</v>
      </c>
      <c r="L42" s="54">
        <f t="shared" si="5"/>
        <v>201</v>
      </c>
    </row>
    <row r="43" spans="1:12" ht="15">
      <c r="A43" s="9">
        <v>40</v>
      </c>
      <c r="B43" s="7" t="s">
        <v>91</v>
      </c>
      <c r="C43" s="8">
        <v>46</v>
      </c>
      <c r="D43" s="9">
        <v>151</v>
      </c>
      <c r="E43" s="9">
        <v>169</v>
      </c>
      <c r="F43" s="9">
        <v>152</v>
      </c>
      <c r="G43" s="9">
        <v>169</v>
      </c>
      <c r="H43" s="9">
        <v>146</v>
      </c>
      <c r="I43" s="9">
        <v>174</v>
      </c>
      <c r="J43" s="10">
        <f t="shared" si="4"/>
        <v>961</v>
      </c>
      <c r="K43" s="11">
        <f t="shared" si="3"/>
        <v>160.16666666666666</v>
      </c>
      <c r="L43" s="54">
        <f t="shared" si="5"/>
        <v>174</v>
      </c>
    </row>
    <row r="44" spans="1:12" ht="15">
      <c r="A44" s="9">
        <v>41</v>
      </c>
      <c r="B44" s="7" t="s">
        <v>86</v>
      </c>
      <c r="C44" s="8">
        <v>42</v>
      </c>
      <c r="D44" s="9">
        <v>146</v>
      </c>
      <c r="E44" s="9">
        <v>143</v>
      </c>
      <c r="F44" s="9">
        <v>191</v>
      </c>
      <c r="G44" s="9">
        <v>190</v>
      </c>
      <c r="H44" s="9">
        <v>139</v>
      </c>
      <c r="I44" s="9">
        <v>133</v>
      </c>
      <c r="J44" s="10">
        <f t="shared" si="4"/>
        <v>942</v>
      </c>
      <c r="K44" s="11">
        <f t="shared" si="3"/>
        <v>157</v>
      </c>
      <c r="L44" s="54">
        <f t="shared" si="5"/>
        <v>191</v>
      </c>
    </row>
    <row r="45" spans="1:12" ht="15">
      <c r="A45" s="9">
        <v>42</v>
      </c>
      <c r="B45" s="7" t="s">
        <v>140</v>
      </c>
      <c r="C45" s="8">
        <v>34</v>
      </c>
      <c r="D45" s="9">
        <v>154</v>
      </c>
      <c r="E45" s="9">
        <v>200</v>
      </c>
      <c r="F45" s="9">
        <v>134</v>
      </c>
      <c r="G45" s="9">
        <v>150</v>
      </c>
      <c r="H45" s="9">
        <v>147</v>
      </c>
      <c r="I45" s="9">
        <v>137</v>
      </c>
      <c r="J45" s="10">
        <f t="shared" si="4"/>
        <v>922</v>
      </c>
      <c r="K45" s="11">
        <f t="shared" si="3"/>
        <v>153.66666666666666</v>
      </c>
      <c r="L45" s="54">
        <f t="shared" si="5"/>
        <v>200</v>
      </c>
    </row>
    <row r="46" spans="1:12" ht="15">
      <c r="A46" s="9">
        <v>43</v>
      </c>
      <c r="B46" s="7" t="s">
        <v>89</v>
      </c>
      <c r="C46" s="8">
        <v>44</v>
      </c>
      <c r="D46" s="9">
        <v>155</v>
      </c>
      <c r="E46" s="9">
        <v>162</v>
      </c>
      <c r="F46" s="9">
        <v>193</v>
      </c>
      <c r="G46" s="9">
        <v>137</v>
      </c>
      <c r="H46" s="9">
        <v>113</v>
      </c>
      <c r="I46" s="9">
        <v>162</v>
      </c>
      <c r="J46" s="10">
        <f t="shared" si="4"/>
        <v>922</v>
      </c>
      <c r="K46" s="11">
        <f t="shared" si="3"/>
        <v>153.66666666666666</v>
      </c>
      <c r="L46" s="54">
        <f t="shared" si="5"/>
        <v>193</v>
      </c>
    </row>
    <row r="47" spans="1:12" ht="15">
      <c r="A47" s="9">
        <v>44</v>
      </c>
      <c r="B47" s="7" t="s">
        <v>165</v>
      </c>
      <c r="C47" s="8">
        <v>49</v>
      </c>
      <c r="D47" s="9">
        <v>144</v>
      </c>
      <c r="E47" s="9">
        <v>111</v>
      </c>
      <c r="F47" s="9">
        <v>197</v>
      </c>
      <c r="G47" s="9">
        <v>135</v>
      </c>
      <c r="H47" s="9">
        <v>166</v>
      </c>
      <c r="I47" s="9">
        <v>150</v>
      </c>
      <c r="J47" s="10">
        <f t="shared" si="4"/>
        <v>903</v>
      </c>
      <c r="K47" s="11">
        <f t="shared" si="3"/>
        <v>150.5</v>
      </c>
      <c r="L47" s="54">
        <f t="shared" si="5"/>
        <v>197</v>
      </c>
    </row>
    <row r="48" spans="1:12" ht="15">
      <c r="A48" s="9">
        <v>45</v>
      </c>
      <c r="B48" s="7" t="s">
        <v>104</v>
      </c>
      <c r="C48" s="8">
        <v>55</v>
      </c>
      <c r="D48" s="9">
        <v>146</v>
      </c>
      <c r="E48" s="9">
        <v>115</v>
      </c>
      <c r="F48" s="9">
        <v>144</v>
      </c>
      <c r="G48" s="9">
        <v>180</v>
      </c>
      <c r="H48" s="9">
        <v>182</v>
      </c>
      <c r="I48" s="9">
        <v>132</v>
      </c>
      <c r="J48" s="10">
        <f t="shared" si="4"/>
        <v>899</v>
      </c>
      <c r="K48" s="11">
        <f t="shared" si="3"/>
        <v>149.83333333333334</v>
      </c>
      <c r="L48" s="54">
        <f t="shared" si="5"/>
        <v>182</v>
      </c>
    </row>
    <row r="49" spans="1:12" ht="15">
      <c r="A49" s="9">
        <v>46</v>
      </c>
      <c r="B49" s="7" t="s">
        <v>66</v>
      </c>
      <c r="C49" s="8">
        <v>27</v>
      </c>
      <c r="D49" s="9">
        <v>145</v>
      </c>
      <c r="E49" s="9">
        <v>157</v>
      </c>
      <c r="F49" s="9">
        <v>145</v>
      </c>
      <c r="G49" s="9">
        <v>128</v>
      </c>
      <c r="H49" s="9">
        <v>173</v>
      </c>
      <c r="I49" s="9">
        <v>150</v>
      </c>
      <c r="J49" s="10">
        <f t="shared" si="4"/>
        <v>898</v>
      </c>
      <c r="K49" s="11">
        <f t="shared" si="3"/>
        <v>149.66666666666666</v>
      </c>
      <c r="L49" s="54">
        <f t="shared" si="5"/>
        <v>173</v>
      </c>
    </row>
    <row r="50" spans="1:12" ht="15">
      <c r="A50" s="9">
        <v>47</v>
      </c>
      <c r="B50" s="7" t="s">
        <v>96</v>
      </c>
      <c r="C50" s="8">
        <v>49</v>
      </c>
      <c r="D50" s="9">
        <v>123</v>
      </c>
      <c r="E50" s="9">
        <v>191</v>
      </c>
      <c r="F50" s="9">
        <v>146</v>
      </c>
      <c r="G50" s="9">
        <v>156</v>
      </c>
      <c r="H50" s="9">
        <v>131</v>
      </c>
      <c r="I50" s="9">
        <v>151</v>
      </c>
      <c r="J50" s="10">
        <f t="shared" si="4"/>
        <v>898</v>
      </c>
      <c r="K50" s="11">
        <f t="shared" si="3"/>
        <v>149.66666666666666</v>
      </c>
      <c r="L50" s="54">
        <f t="shared" si="5"/>
        <v>191</v>
      </c>
    </row>
    <row r="51" spans="1:12" ht="15">
      <c r="A51" s="9">
        <v>48</v>
      </c>
      <c r="B51" s="7" t="s">
        <v>85</v>
      </c>
      <c r="C51" s="8">
        <v>42</v>
      </c>
      <c r="D51" s="9">
        <v>151</v>
      </c>
      <c r="E51" s="9">
        <v>112</v>
      </c>
      <c r="F51" s="9">
        <v>136</v>
      </c>
      <c r="G51" s="9">
        <v>217</v>
      </c>
      <c r="H51" s="9">
        <v>155</v>
      </c>
      <c r="I51" s="9">
        <v>124</v>
      </c>
      <c r="J51" s="10">
        <f t="shared" si="4"/>
        <v>895</v>
      </c>
      <c r="K51" s="11">
        <f t="shared" si="3"/>
        <v>149.16666666666666</v>
      </c>
      <c r="L51" s="54">
        <f t="shared" si="5"/>
        <v>217</v>
      </c>
    </row>
    <row r="52" spans="1:12" ht="15">
      <c r="A52" s="9">
        <v>49</v>
      </c>
      <c r="B52" s="7" t="s">
        <v>84</v>
      </c>
      <c r="C52" s="8">
        <v>41</v>
      </c>
      <c r="D52" s="9">
        <v>163</v>
      </c>
      <c r="E52" s="9">
        <v>114</v>
      </c>
      <c r="F52" s="9">
        <v>122</v>
      </c>
      <c r="G52" s="9">
        <v>183</v>
      </c>
      <c r="H52" s="9">
        <v>140</v>
      </c>
      <c r="I52" s="9">
        <v>156</v>
      </c>
      <c r="J52" s="10">
        <f t="shared" si="4"/>
        <v>878</v>
      </c>
      <c r="K52" s="11">
        <f t="shared" si="3"/>
        <v>146.33333333333334</v>
      </c>
      <c r="L52" s="54">
        <f t="shared" si="5"/>
        <v>183</v>
      </c>
    </row>
    <row r="53" spans="1:12" ht="15">
      <c r="A53" s="9">
        <v>50</v>
      </c>
      <c r="B53" s="7" t="s">
        <v>171</v>
      </c>
      <c r="C53" s="8">
        <v>29</v>
      </c>
      <c r="D53" s="9">
        <v>177</v>
      </c>
      <c r="E53" s="9">
        <v>128</v>
      </c>
      <c r="F53" s="9">
        <v>181</v>
      </c>
      <c r="G53" s="9">
        <v>153</v>
      </c>
      <c r="H53" s="9">
        <v>124</v>
      </c>
      <c r="I53" s="9">
        <v>113</v>
      </c>
      <c r="J53" s="10">
        <f t="shared" si="4"/>
        <v>876</v>
      </c>
      <c r="K53" s="11">
        <f t="shared" si="3"/>
        <v>146</v>
      </c>
      <c r="L53" s="54">
        <f t="shared" si="5"/>
        <v>181</v>
      </c>
    </row>
    <row r="54" spans="1:12" ht="15">
      <c r="A54" s="9">
        <v>51</v>
      </c>
      <c r="B54" s="7" t="s">
        <v>164</v>
      </c>
      <c r="C54" s="8">
        <v>43</v>
      </c>
      <c r="D54" s="9">
        <v>147</v>
      </c>
      <c r="E54" s="9">
        <v>134</v>
      </c>
      <c r="F54" s="9">
        <v>167</v>
      </c>
      <c r="G54" s="9">
        <v>142</v>
      </c>
      <c r="H54" s="9">
        <v>113</v>
      </c>
      <c r="I54" s="9">
        <v>162</v>
      </c>
      <c r="J54" s="10">
        <f t="shared" si="4"/>
        <v>865</v>
      </c>
      <c r="K54" s="11">
        <f t="shared" si="3"/>
        <v>144.16666666666666</v>
      </c>
      <c r="L54" s="54">
        <f t="shared" si="5"/>
        <v>167</v>
      </c>
    </row>
    <row r="55" spans="1:12" ht="15">
      <c r="A55" s="9">
        <v>52</v>
      </c>
      <c r="B55" s="7" t="s">
        <v>173</v>
      </c>
      <c r="C55" s="8">
        <v>47</v>
      </c>
      <c r="D55" s="9">
        <v>137</v>
      </c>
      <c r="E55" s="9">
        <v>127</v>
      </c>
      <c r="F55" s="9">
        <v>141</v>
      </c>
      <c r="G55" s="9">
        <v>187</v>
      </c>
      <c r="H55" s="9">
        <v>138</v>
      </c>
      <c r="I55" s="9">
        <v>134</v>
      </c>
      <c r="J55" s="10">
        <f t="shared" si="4"/>
        <v>864</v>
      </c>
      <c r="K55" s="11">
        <f t="shared" si="3"/>
        <v>144</v>
      </c>
      <c r="L55" s="54">
        <f t="shared" si="5"/>
        <v>187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10.28125" style="2" bestFit="1" customWidth="1"/>
    <col min="5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9" t="s">
        <v>12</v>
      </c>
      <c r="B1" s="66"/>
      <c r="D1" s="70"/>
      <c r="E1" s="66"/>
      <c r="F1" s="66"/>
      <c r="G1" s="66"/>
      <c r="H1" s="66"/>
      <c r="I1" s="66"/>
      <c r="J1" s="71"/>
      <c r="K1" s="71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170</v>
      </c>
      <c r="C4" s="12">
        <v>51</v>
      </c>
      <c r="D4" s="9">
        <v>171</v>
      </c>
      <c r="E4" s="9">
        <v>231</v>
      </c>
      <c r="F4" s="9">
        <v>192</v>
      </c>
      <c r="G4" s="9">
        <v>230</v>
      </c>
      <c r="H4" s="9">
        <v>187</v>
      </c>
      <c r="I4" s="9">
        <v>220</v>
      </c>
      <c r="J4" s="10">
        <f aca="true" t="shared" si="0" ref="J4:J33">SUM(D4:I4)</f>
        <v>1231</v>
      </c>
      <c r="K4" s="11">
        <f aca="true" t="shared" si="1" ref="K4:K11">AVERAGE(D4:I4)</f>
        <v>205.16666666666666</v>
      </c>
      <c r="L4" s="9">
        <f aca="true" t="shared" si="2" ref="L4:L33">MAX(D4:I4)</f>
        <v>231</v>
      </c>
      <c r="M4" s="52"/>
    </row>
    <row r="5" spans="1:12" ht="15">
      <c r="A5" s="6">
        <v>2</v>
      </c>
      <c r="B5" s="7" t="s">
        <v>115</v>
      </c>
      <c r="C5" s="12">
        <v>34</v>
      </c>
      <c r="D5" s="9">
        <v>226</v>
      </c>
      <c r="E5" s="9">
        <v>201</v>
      </c>
      <c r="F5" s="9">
        <v>154</v>
      </c>
      <c r="G5" s="9">
        <v>233</v>
      </c>
      <c r="H5" s="9">
        <v>214</v>
      </c>
      <c r="I5" s="9">
        <v>159</v>
      </c>
      <c r="J5" s="10">
        <f t="shared" si="0"/>
        <v>1187</v>
      </c>
      <c r="K5" s="11">
        <f t="shared" si="1"/>
        <v>197.83333333333334</v>
      </c>
      <c r="L5" s="9">
        <f t="shared" si="2"/>
        <v>233</v>
      </c>
    </row>
    <row r="6" spans="1:12" ht="15">
      <c r="A6" s="6">
        <v>3</v>
      </c>
      <c r="B6" s="7" t="s">
        <v>130</v>
      </c>
      <c r="C6" s="12">
        <v>56</v>
      </c>
      <c r="D6" s="9">
        <v>225</v>
      </c>
      <c r="E6" s="9">
        <v>185</v>
      </c>
      <c r="F6" s="9">
        <v>199</v>
      </c>
      <c r="G6" s="9">
        <v>147</v>
      </c>
      <c r="H6" s="9">
        <v>231</v>
      </c>
      <c r="I6" s="9">
        <v>193</v>
      </c>
      <c r="J6" s="10">
        <f t="shared" si="0"/>
        <v>1180</v>
      </c>
      <c r="K6" s="11">
        <f t="shared" si="1"/>
        <v>196.66666666666666</v>
      </c>
      <c r="L6" s="9">
        <f t="shared" si="2"/>
        <v>231</v>
      </c>
    </row>
    <row r="7" spans="1:12" ht="15">
      <c r="A7" s="6">
        <v>4</v>
      </c>
      <c r="B7" s="7" t="s">
        <v>107</v>
      </c>
      <c r="C7" s="12">
        <v>26</v>
      </c>
      <c r="D7" s="9">
        <v>208</v>
      </c>
      <c r="E7" s="9">
        <v>223</v>
      </c>
      <c r="F7" s="9">
        <v>165</v>
      </c>
      <c r="G7" s="9">
        <v>191</v>
      </c>
      <c r="H7" s="9">
        <v>183</v>
      </c>
      <c r="I7" s="9">
        <v>201</v>
      </c>
      <c r="J7" s="10">
        <f t="shared" si="0"/>
        <v>1171</v>
      </c>
      <c r="K7" s="11">
        <f t="shared" si="1"/>
        <v>195.16666666666666</v>
      </c>
      <c r="L7" s="9">
        <f t="shared" si="2"/>
        <v>223</v>
      </c>
    </row>
    <row r="8" spans="1:12" ht="15">
      <c r="A8" s="6">
        <v>5</v>
      </c>
      <c r="B8" s="7" t="s">
        <v>116</v>
      </c>
      <c r="C8" s="12">
        <v>36</v>
      </c>
      <c r="D8" s="9">
        <v>169</v>
      </c>
      <c r="E8" s="9">
        <v>190</v>
      </c>
      <c r="F8" s="9">
        <v>184</v>
      </c>
      <c r="G8" s="9">
        <v>233</v>
      </c>
      <c r="H8" s="9">
        <v>180</v>
      </c>
      <c r="I8" s="9">
        <v>189</v>
      </c>
      <c r="J8" s="10">
        <f t="shared" si="0"/>
        <v>1145</v>
      </c>
      <c r="K8" s="11">
        <f t="shared" si="1"/>
        <v>190.83333333333334</v>
      </c>
      <c r="L8" s="9">
        <f t="shared" si="2"/>
        <v>233</v>
      </c>
    </row>
    <row r="9" spans="1:12" ht="15">
      <c r="A9" s="6">
        <v>6</v>
      </c>
      <c r="B9" s="7" t="s">
        <v>117</v>
      </c>
      <c r="C9" s="12">
        <v>37</v>
      </c>
      <c r="D9" s="9">
        <v>211</v>
      </c>
      <c r="E9" s="9">
        <v>173</v>
      </c>
      <c r="F9" s="9">
        <v>155</v>
      </c>
      <c r="G9" s="9">
        <v>206</v>
      </c>
      <c r="H9" s="9">
        <v>166</v>
      </c>
      <c r="I9" s="9">
        <v>188</v>
      </c>
      <c r="J9" s="10">
        <f t="shared" si="0"/>
        <v>1099</v>
      </c>
      <c r="K9" s="11">
        <f t="shared" si="1"/>
        <v>183.16666666666666</v>
      </c>
      <c r="L9" s="9">
        <f t="shared" si="2"/>
        <v>211</v>
      </c>
    </row>
    <row r="10" spans="1:12" ht="15">
      <c r="A10" s="6">
        <v>7</v>
      </c>
      <c r="B10" s="7" t="s">
        <v>125</v>
      </c>
      <c r="C10" s="12">
        <v>50</v>
      </c>
      <c r="D10" s="9">
        <v>166</v>
      </c>
      <c r="E10" s="9">
        <v>204</v>
      </c>
      <c r="F10" s="9">
        <v>164</v>
      </c>
      <c r="G10" s="9">
        <v>219</v>
      </c>
      <c r="H10" s="9">
        <v>211</v>
      </c>
      <c r="I10" s="9">
        <v>134</v>
      </c>
      <c r="J10" s="10">
        <f t="shared" si="0"/>
        <v>1098</v>
      </c>
      <c r="K10" s="11">
        <f t="shared" si="1"/>
        <v>183</v>
      </c>
      <c r="L10" s="9">
        <f t="shared" si="2"/>
        <v>219</v>
      </c>
    </row>
    <row r="11" spans="1:12" ht="15">
      <c r="A11" s="6">
        <v>8</v>
      </c>
      <c r="B11" s="7" t="s">
        <v>127</v>
      </c>
      <c r="C11" s="12">
        <v>53</v>
      </c>
      <c r="D11" s="9">
        <v>196</v>
      </c>
      <c r="E11" s="9">
        <v>174</v>
      </c>
      <c r="F11" s="9">
        <v>168</v>
      </c>
      <c r="G11" s="9">
        <v>152</v>
      </c>
      <c r="H11" s="9">
        <v>204</v>
      </c>
      <c r="I11" s="9">
        <v>189</v>
      </c>
      <c r="J11" s="10">
        <f t="shared" si="0"/>
        <v>1083</v>
      </c>
      <c r="K11" s="11">
        <f t="shared" si="1"/>
        <v>180.5</v>
      </c>
      <c r="L11" s="9">
        <f t="shared" si="2"/>
        <v>204</v>
      </c>
    </row>
    <row r="12" spans="1:13" ht="15">
      <c r="A12" s="6">
        <v>9</v>
      </c>
      <c r="B12" s="7" t="s">
        <v>123</v>
      </c>
      <c r="C12" s="12">
        <v>48</v>
      </c>
      <c r="D12" s="9">
        <v>205</v>
      </c>
      <c r="E12" s="9">
        <v>192</v>
      </c>
      <c r="F12" s="9">
        <v>202</v>
      </c>
      <c r="G12" s="9">
        <v>170</v>
      </c>
      <c r="H12" s="9">
        <v>165</v>
      </c>
      <c r="I12" s="9">
        <v>146</v>
      </c>
      <c r="J12" s="10">
        <f t="shared" si="0"/>
        <v>1080</v>
      </c>
      <c r="K12" s="11">
        <f aca="true" t="shared" si="3" ref="K12:K33">AVERAGE(D12:I12)</f>
        <v>180</v>
      </c>
      <c r="L12" s="9">
        <f t="shared" si="2"/>
        <v>205</v>
      </c>
      <c r="M12" s="52"/>
    </row>
    <row r="13" spans="1:12" ht="15">
      <c r="A13" s="6">
        <v>10</v>
      </c>
      <c r="B13" s="7" t="s">
        <v>129</v>
      </c>
      <c r="C13" s="12">
        <v>55</v>
      </c>
      <c r="D13" s="9">
        <v>197</v>
      </c>
      <c r="E13" s="9">
        <v>172</v>
      </c>
      <c r="F13" s="9">
        <v>188</v>
      </c>
      <c r="G13" s="9">
        <v>152</v>
      </c>
      <c r="H13" s="9">
        <v>155</v>
      </c>
      <c r="I13" s="9">
        <v>190</v>
      </c>
      <c r="J13" s="10">
        <f t="shared" si="0"/>
        <v>1054</v>
      </c>
      <c r="K13" s="11">
        <f t="shared" si="3"/>
        <v>175.66666666666666</v>
      </c>
      <c r="L13" s="9">
        <f t="shared" si="2"/>
        <v>197</v>
      </c>
    </row>
    <row r="14" spans="1:12" ht="15">
      <c r="A14" s="6">
        <v>11</v>
      </c>
      <c r="B14" s="7" t="s">
        <v>120</v>
      </c>
      <c r="C14" s="12">
        <v>45</v>
      </c>
      <c r="D14" s="9">
        <v>181</v>
      </c>
      <c r="E14" s="9">
        <v>219</v>
      </c>
      <c r="F14" s="9">
        <v>176</v>
      </c>
      <c r="G14" s="9">
        <v>167</v>
      </c>
      <c r="H14" s="9">
        <v>141</v>
      </c>
      <c r="I14" s="9">
        <v>166</v>
      </c>
      <c r="J14" s="10">
        <f t="shared" si="0"/>
        <v>1050</v>
      </c>
      <c r="K14" s="11">
        <f t="shared" si="3"/>
        <v>175</v>
      </c>
      <c r="L14" s="9">
        <f t="shared" si="2"/>
        <v>219</v>
      </c>
    </row>
    <row r="15" spans="1:12" ht="15">
      <c r="A15" s="6">
        <v>12</v>
      </c>
      <c r="B15" s="7" t="s">
        <v>124</v>
      </c>
      <c r="C15" s="12">
        <v>49</v>
      </c>
      <c r="D15" s="9">
        <v>153</v>
      </c>
      <c r="E15" s="9">
        <v>204</v>
      </c>
      <c r="F15" s="9">
        <v>169</v>
      </c>
      <c r="G15" s="9">
        <v>176</v>
      </c>
      <c r="H15" s="9">
        <v>156</v>
      </c>
      <c r="I15" s="9">
        <v>190</v>
      </c>
      <c r="J15" s="10">
        <f t="shared" si="0"/>
        <v>1048</v>
      </c>
      <c r="K15" s="11">
        <f t="shared" si="3"/>
        <v>174.66666666666666</v>
      </c>
      <c r="L15" s="9">
        <f t="shared" si="2"/>
        <v>204</v>
      </c>
    </row>
    <row r="16" spans="1:12" ht="15">
      <c r="A16" s="6">
        <v>13</v>
      </c>
      <c r="B16" s="7" t="s">
        <v>110</v>
      </c>
      <c r="C16" s="12">
        <v>30</v>
      </c>
      <c r="D16" s="9">
        <v>185</v>
      </c>
      <c r="E16" s="9">
        <v>126</v>
      </c>
      <c r="F16" s="9">
        <v>198</v>
      </c>
      <c r="G16" s="9">
        <v>169</v>
      </c>
      <c r="H16" s="9">
        <v>178</v>
      </c>
      <c r="I16" s="9">
        <v>184</v>
      </c>
      <c r="J16" s="10">
        <f t="shared" si="0"/>
        <v>1040</v>
      </c>
      <c r="K16" s="11">
        <f t="shared" si="3"/>
        <v>173.33333333333334</v>
      </c>
      <c r="L16" s="9">
        <f t="shared" si="2"/>
        <v>198</v>
      </c>
    </row>
    <row r="17" spans="1:12" ht="15">
      <c r="A17" s="6">
        <v>14</v>
      </c>
      <c r="B17" s="7" t="s">
        <v>112</v>
      </c>
      <c r="C17" s="12">
        <v>32</v>
      </c>
      <c r="D17" s="9">
        <v>135</v>
      </c>
      <c r="E17" s="9">
        <v>181</v>
      </c>
      <c r="F17" s="9">
        <v>145</v>
      </c>
      <c r="G17" s="9">
        <v>168</v>
      </c>
      <c r="H17" s="9">
        <v>213</v>
      </c>
      <c r="I17" s="9">
        <v>192</v>
      </c>
      <c r="J17" s="10">
        <f t="shared" si="0"/>
        <v>1034</v>
      </c>
      <c r="K17" s="11">
        <f t="shared" si="3"/>
        <v>172.33333333333334</v>
      </c>
      <c r="L17" s="9">
        <f t="shared" si="2"/>
        <v>213</v>
      </c>
    </row>
    <row r="18" spans="1:12" ht="15">
      <c r="A18" s="6">
        <v>15</v>
      </c>
      <c r="B18" s="7" t="s">
        <v>108</v>
      </c>
      <c r="C18" s="12">
        <v>28</v>
      </c>
      <c r="D18" s="9">
        <v>171</v>
      </c>
      <c r="E18" s="9">
        <v>184</v>
      </c>
      <c r="F18" s="9">
        <v>203</v>
      </c>
      <c r="G18" s="9">
        <v>151</v>
      </c>
      <c r="H18" s="9">
        <v>120</v>
      </c>
      <c r="I18" s="9">
        <v>182</v>
      </c>
      <c r="J18" s="10">
        <f t="shared" si="0"/>
        <v>1011</v>
      </c>
      <c r="K18" s="11">
        <f t="shared" si="3"/>
        <v>168.5</v>
      </c>
      <c r="L18" s="9">
        <f t="shared" si="2"/>
        <v>203</v>
      </c>
    </row>
    <row r="19" spans="1:12" ht="15">
      <c r="A19" s="6">
        <v>16</v>
      </c>
      <c r="B19" s="7" t="s">
        <v>176</v>
      </c>
      <c r="C19" s="12">
        <v>32</v>
      </c>
      <c r="D19" s="9">
        <v>172</v>
      </c>
      <c r="E19" s="9">
        <v>122</v>
      </c>
      <c r="F19" s="9">
        <v>154</v>
      </c>
      <c r="G19" s="9">
        <v>133</v>
      </c>
      <c r="H19" s="9">
        <v>193</v>
      </c>
      <c r="I19" s="9">
        <v>204</v>
      </c>
      <c r="J19" s="10">
        <f t="shared" si="0"/>
        <v>978</v>
      </c>
      <c r="K19" s="11">
        <f t="shared" si="3"/>
        <v>163</v>
      </c>
      <c r="L19" s="9">
        <f t="shared" si="2"/>
        <v>204</v>
      </c>
    </row>
    <row r="20" spans="1:12" ht="15">
      <c r="A20" s="6">
        <v>17</v>
      </c>
      <c r="B20" s="7" t="s">
        <v>113</v>
      </c>
      <c r="C20" s="12">
        <v>32</v>
      </c>
      <c r="D20" s="9">
        <v>139</v>
      </c>
      <c r="E20" s="9">
        <v>171</v>
      </c>
      <c r="F20" s="9">
        <v>96</v>
      </c>
      <c r="G20" s="9">
        <v>169</v>
      </c>
      <c r="H20" s="9">
        <v>204</v>
      </c>
      <c r="I20" s="9">
        <v>192</v>
      </c>
      <c r="J20" s="10">
        <f t="shared" si="0"/>
        <v>971</v>
      </c>
      <c r="K20" s="11">
        <f t="shared" si="3"/>
        <v>161.83333333333334</v>
      </c>
      <c r="L20" s="9">
        <f t="shared" si="2"/>
        <v>204</v>
      </c>
    </row>
    <row r="21" spans="1:12" ht="15">
      <c r="A21" s="6">
        <v>18</v>
      </c>
      <c r="B21" s="7" t="s">
        <v>118</v>
      </c>
      <c r="C21" s="12">
        <v>41</v>
      </c>
      <c r="D21" s="9">
        <v>204</v>
      </c>
      <c r="E21" s="9">
        <v>148</v>
      </c>
      <c r="F21" s="9">
        <v>147</v>
      </c>
      <c r="G21" s="9">
        <v>181</v>
      </c>
      <c r="H21" s="9">
        <v>154</v>
      </c>
      <c r="I21" s="9">
        <v>137</v>
      </c>
      <c r="J21" s="10">
        <f t="shared" si="0"/>
        <v>971</v>
      </c>
      <c r="K21" s="11">
        <f t="shared" si="3"/>
        <v>161.83333333333334</v>
      </c>
      <c r="L21" s="9">
        <f t="shared" si="2"/>
        <v>204</v>
      </c>
    </row>
    <row r="22" spans="1:12" ht="15">
      <c r="A22" s="6">
        <v>19</v>
      </c>
      <c r="B22" s="7" t="s">
        <v>114</v>
      </c>
      <c r="C22" s="12">
        <v>33</v>
      </c>
      <c r="D22" s="9">
        <v>166</v>
      </c>
      <c r="E22" s="9">
        <v>156</v>
      </c>
      <c r="F22" s="9">
        <v>104</v>
      </c>
      <c r="G22" s="9">
        <v>190</v>
      </c>
      <c r="H22" s="9">
        <v>181</v>
      </c>
      <c r="I22" s="9">
        <v>168</v>
      </c>
      <c r="J22" s="10">
        <f t="shared" si="0"/>
        <v>965</v>
      </c>
      <c r="K22" s="11">
        <f t="shared" si="3"/>
        <v>160.83333333333334</v>
      </c>
      <c r="L22" s="9">
        <f t="shared" si="2"/>
        <v>190</v>
      </c>
    </row>
    <row r="23" spans="1:12" ht="15">
      <c r="A23" s="6">
        <v>20</v>
      </c>
      <c r="B23" s="7" t="s">
        <v>119</v>
      </c>
      <c r="C23" s="12">
        <v>44</v>
      </c>
      <c r="D23" s="9">
        <v>144</v>
      </c>
      <c r="E23" s="9">
        <v>150</v>
      </c>
      <c r="F23" s="9">
        <v>165</v>
      </c>
      <c r="G23" s="9">
        <v>171</v>
      </c>
      <c r="H23" s="9">
        <v>164</v>
      </c>
      <c r="I23" s="9">
        <v>169</v>
      </c>
      <c r="J23" s="10">
        <f t="shared" si="0"/>
        <v>963</v>
      </c>
      <c r="K23" s="11">
        <f t="shared" si="3"/>
        <v>160.5</v>
      </c>
      <c r="L23" s="9">
        <f t="shared" si="2"/>
        <v>171</v>
      </c>
    </row>
    <row r="24" spans="1:12" ht="15">
      <c r="A24" s="6">
        <v>21</v>
      </c>
      <c r="B24" s="7" t="s">
        <v>126</v>
      </c>
      <c r="C24" s="12">
        <v>51</v>
      </c>
      <c r="D24" s="9">
        <v>172</v>
      </c>
      <c r="E24" s="9">
        <v>129</v>
      </c>
      <c r="F24" s="9">
        <v>146</v>
      </c>
      <c r="G24" s="9">
        <v>122</v>
      </c>
      <c r="H24" s="9">
        <v>237</v>
      </c>
      <c r="I24" s="9">
        <v>155</v>
      </c>
      <c r="J24" s="10">
        <f t="shared" si="0"/>
        <v>961</v>
      </c>
      <c r="K24" s="11">
        <f t="shared" si="3"/>
        <v>160.16666666666666</v>
      </c>
      <c r="L24" s="9">
        <f t="shared" si="2"/>
        <v>237</v>
      </c>
    </row>
    <row r="25" spans="1:12" ht="15">
      <c r="A25" s="6">
        <v>22</v>
      </c>
      <c r="B25" s="7" t="s">
        <v>177</v>
      </c>
      <c r="C25" s="12">
        <v>28</v>
      </c>
      <c r="D25" s="9">
        <v>142</v>
      </c>
      <c r="E25" s="9">
        <v>182</v>
      </c>
      <c r="F25" s="9">
        <v>156</v>
      </c>
      <c r="G25" s="9">
        <v>166</v>
      </c>
      <c r="H25" s="9">
        <v>157</v>
      </c>
      <c r="I25" s="9">
        <v>156</v>
      </c>
      <c r="J25" s="10">
        <f t="shared" si="0"/>
        <v>959</v>
      </c>
      <c r="K25" s="11">
        <f t="shared" si="3"/>
        <v>159.83333333333334</v>
      </c>
      <c r="L25" s="9">
        <f t="shared" si="2"/>
        <v>182</v>
      </c>
    </row>
    <row r="26" spans="1:12" ht="15">
      <c r="A26" s="6">
        <v>23</v>
      </c>
      <c r="B26" s="7" t="s">
        <v>122</v>
      </c>
      <c r="C26" s="12">
        <v>47</v>
      </c>
      <c r="D26" s="9">
        <v>154</v>
      </c>
      <c r="E26" s="9">
        <v>168</v>
      </c>
      <c r="F26" s="9">
        <v>144</v>
      </c>
      <c r="G26" s="9">
        <v>174</v>
      </c>
      <c r="H26" s="9">
        <v>156</v>
      </c>
      <c r="I26" s="9">
        <v>153</v>
      </c>
      <c r="J26" s="10">
        <f t="shared" si="0"/>
        <v>949</v>
      </c>
      <c r="K26" s="11">
        <f t="shared" si="3"/>
        <v>158.16666666666666</v>
      </c>
      <c r="L26" s="9">
        <f t="shared" si="2"/>
        <v>174</v>
      </c>
    </row>
    <row r="27" spans="1:12" ht="15">
      <c r="A27" s="6">
        <v>24</v>
      </c>
      <c r="B27" s="7" t="s">
        <v>128</v>
      </c>
      <c r="C27" s="12">
        <v>54</v>
      </c>
      <c r="D27" s="9">
        <v>163</v>
      </c>
      <c r="E27" s="9">
        <v>158</v>
      </c>
      <c r="F27" s="9">
        <v>163</v>
      </c>
      <c r="G27" s="9">
        <v>128</v>
      </c>
      <c r="H27" s="9">
        <v>134</v>
      </c>
      <c r="I27" s="9">
        <v>168</v>
      </c>
      <c r="J27" s="10">
        <f t="shared" si="0"/>
        <v>914</v>
      </c>
      <c r="K27" s="11">
        <f t="shared" si="3"/>
        <v>152.33333333333334</v>
      </c>
      <c r="L27" s="9">
        <f t="shared" si="2"/>
        <v>168</v>
      </c>
    </row>
    <row r="28" spans="1:12" ht="15">
      <c r="A28" s="6">
        <v>25</v>
      </c>
      <c r="B28" s="7" t="s">
        <v>109</v>
      </c>
      <c r="C28" s="12">
        <v>29</v>
      </c>
      <c r="D28" s="9">
        <v>189</v>
      </c>
      <c r="E28" s="9">
        <v>115</v>
      </c>
      <c r="F28" s="9">
        <v>145</v>
      </c>
      <c r="G28" s="9">
        <v>127</v>
      </c>
      <c r="H28" s="9">
        <v>150</v>
      </c>
      <c r="I28" s="9">
        <v>179</v>
      </c>
      <c r="J28" s="10">
        <f t="shared" si="0"/>
        <v>905</v>
      </c>
      <c r="K28" s="11">
        <f t="shared" si="3"/>
        <v>150.83333333333334</v>
      </c>
      <c r="L28" s="9">
        <f t="shared" si="2"/>
        <v>189</v>
      </c>
    </row>
    <row r="29" spans="1:12" ht="15">
      <c r="A29" s="6">
        <v>26</v>
      </c>
      <c r="B29" s="7" t="s">
        <v>149</v>
      </c>
      <c r="C29" s="12">
        <v>40</v>
      </c>
      <c r="D29" s="9">
        <v>142</v>
      </c>
      <c r="E29" s="9">
        <v>122</v>
      </c>
      <c r="F29" s="9">
        <v>174</v>
      </c>
      <c r="G29" s="9">
        <v>161</v>
      </c>
      <c r="H29" s="9">
        <v>151</v>
      </c>
      <c r="I29" s="9">
        <v>153</v>
      </c>
      <c r="J29" s="10">
        <f t="shared" si="0"/>
        <v>903</v>
      </c>
      <c r="K29" s="11">
        <f t="shared" si="3"/>
        <v>150.5</v>
      </c>
      <c r="L29" s="9">
        <f t="shared" si="2"/>
        <v>174</v>
      </c>
    </row>
    <row r="30" spans="1:12" ht="15">
      <c r="A30" s="6">
        <v>27</v>
      </c>
      <c r="B30" s="7" t="s">
        <v>162</v>
      </c>
      <c r="C30" s="12">
        <v>37</v>
      </c>
      <c r="D30" s="9">
        <v>182</v>
      </c>
      <c r="E30" s="9">
        <v>159</v>
      </c>
      <c r="F30" s="9">
        <v>148</v>
      </c>
      <c r="G30" s="9">
        <v>107</v>
      </c>
      <c r="H30" s="9">
        <v>148</v>
      </c>
      <c r="I30" s="9">
        <v>137</v>
      </c>
      <c r="J30" s="10">
        <f t="shared" si="0"/>
        <v>881</v>
      </c>
      <c r="K30" s="11">
        <f t="shared" si="3"/>
        <v>146.83333333333334</v>
      </c>
      <c r="L30" s="9">
        <f t="shared" si="2"/>
        <v>182</v>
      </c>
    </row>
    <row r="31" spans="1:12" ht="15">
      <c r="A31" s="6">
        <v>28</v>
      </c>
      <c r="B31" s="7" t="s">
        <v>163</v>
      </c>
      <c r="C31" s="12">
        <v>33</v>
      </c>
      <c r="D31" s="9">
        <v>160</v>
      </c>
      <c r="E31" s="9">
        <v>137</v>
      </c>
      <c r="F31" s="9">
        <v>131</v>
      </c>
      <c r="G31" s="9">
        <v>143</v>
      </c>
      <c r="H31" s="9">
        <v>159</v>
      </c>
      <c r="I31" s="9">
        <v>139</v>
      </c>
      <c r="J31" s="10">
        <f t="shared" si="0"/>
        <v>869</v>
      </c>
      <c r="K31" s="11">
        <f t="shared" si="3"/>
        <v>144.83333333333334</v>
      </c>
      <c r="L31" s="9">
        <f t="shared" si="2"/>
        <v>160</v>
      </c>
    </row>
    <row r="32" spans="1:12" ht="15">
      <c r="A32" s="6">
        <v>29</v>
      </c>
      <c r="B32" s="7" t="s">
        <v>111</v>
      </c>
      <c r="C32" s="12">
        <v>30</v>
      </c>
      <c r="D32" s="9">
        <v>178</v>
      </c>
      <c r="E32" s="9">
        <v>148</v>
      </c>
      <c r="F32" s="9">
        <v>122</v>
      </c>
      <c r="G32" s="9">
        <v>129</v>
      </c>
      <c r="H32" s="9">
        <v>161</v>
      </c>
      <c r="I32" s="9">
        <v>130</v>
      </c>
      <c r="J32" s="10">
        <f t="shared" si="0"/>
        <v>868</v>
      </c>
      <c r="K32" s="11">
        <f t="shared" si="3"/>
        <v>144.66666666666666</v>
      </c>
      <c r="L32" s="9">
        <f t="shared" si="2"/>
        <v>178</v>
      </c>
    </row>
    <row r="33" spans="1:12" ht="15">
      <c r="A33" s="6">
        <v>30</v>
      </c>
      <c r="B33" s="7" t="s">
        <v>121</v>
      </c>
      <c r="C33" s="12">
        <v>45</v>
      </c>
      <c r="D33" s="9">
        <v>125</v>
      </c>
      <c r="E33" s="9">
        <v>129</v>
      </c>
      <c r="F33" s="9">
        <v>134</v>
      </c>
      <c r="G33" s="9">
        <v>140</v>
      </c>
      <c r="H33" s="9">
        <v>149</v>
      </c>
      <c r="I33" s="9">
        <v>139</v>
      </c>
      <c r="J33" s="10">
        <f t="shared" si="0"/>
        <v>816</v>
      </c>
      <c r="K33" s="11">
        <f t="shared" si="3"/>
        <v>136</v>
      </c>
      <c r="L33" s="9">
        <f t="shared" si="2"/>
        <v>149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xSplit="5" ySplit="1" topLeftCell="F2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46" sqref="I46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2" t="s">
        <v>13</v>
      </c>
      <c r="B1" s="73"/>
      <c r="C1" s="14"/>
      <c r="D1" s="14"/>
      <c r="F1" s="74"/>
      <c r="G1" s="74"/>
      <c r="H1" s="74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5"/>
      <c r="AA1" s="66"/>
      <c r="AB1" s="66"/>
      <c r="AC1" s="66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179</v>
      </c>
      <c r="C4" s="20">
        <v>119</v>
      </c>
      <c r="D4" s="21">
        <v>72</v>
      </c>
      <c r="E4" s="28">
        <v>54</v>
      </c>
      <c r="F4" s="22">
        <v>136</v>
      </c>
      <c r="G4" s="23">
        <f aca="true" t="shared" si="0" ref="G4:G35">D4</f>
        <v>72</v>
      </c>
      <c r="H4" s="24">
        <f aca="true" t="shared" si="1" ref="H4:H35">SUM(F4:G4)</f>
        <v>208</v>
      </c>
      <c r="I4" s="22">
        <v>135</v>
      </c>
      <c r="J4" s="23">
        <f aca="true" t="shared" si="2" ref="J4:J35">D4</f>
        <v>72</v>
      </c>
      <c r="K4" s="24">
        <f aca="true" t="shared" si="3" ref="K4:K35">SUM(I4:J4)</f>
        <v>207</v>
      </c>
      <c r="L4" s="27">
        <f aca="true" t="shared" si="4" ref="L4:L35">H4+K4</f>
        <v>415</v>
      </c>
      <c r="M4" s="22">
        <v>110</v>
      </c>
      <c r="N4" s="23">
        <f aca="true" t="shared" si="5" ref="N4:N35">D4</f>
        <v>72</v>
      </c>
      <c r="O4" s="24">
        <f aca="true" t="shared" si="6" ref="O4:O35">SUM(M4:N4)</f>
        <v>182</v>
      </c>
      <c r="P4" s="27">
        <f aca="true" t="shared" si="7" ref="P4:P35">L4+O4</f>
        <v>597</v>
      </c>
      <c r="Q4" s="22">
        <v>133</v>
      </c>
      <c r="R4" s="23">
        <f aca="true" t="shared" si="8" ref="R4:R35">D4</f>
        <v>72</v>
      </c>
      <c r="S4" s="24">
        <f aca="true" t="shared" si="9" ref="S4:S35">SUM(Q4:R4)</f>
        <v>205</v>
      </c>
      <c r="T4" s="27">
        <f aca="true" t="shared" si="10" ref="T4:T35">P4+S4</f>
        <v>802</v>
      </c>
      <c r="U4" s="22">
        <v>134</v>
      </c>
      <c r="V4" s="23">
        <f aca="true" t="shared" si="11" ref="V4:V35">D4</f>
        <v>72</v>
      </c>
      <c r="W4" s="24">
        <f aca="true" t="shared" si="12" ref="W4:W35">SUM(U4:V4)</f>
        <v>206</v>
      </c>
      <c r="X4" s="27">
        <f aca="true" t="shared" si="13" ref="X4:X35">T4+W4</f>
        <v>1008</v>
      </c>
      <c r="Y4" s="22">
        <v>129</v>
      </c>
      <c r="Z4" s="23">
        <f aca="true" t="shared" si="14" ref="Z4:Z35">D4</f>
        <v>72</v>
      </c>
      <c r="AA4" s="24">
        <f aca="true" t="shared" si="15" ref="AA4:AA35">SUM(Y4:Z4)</f>
        <v>201</v>
      </c>
      <c r="AB4" s="25">
        <f aca="true" t="shared" si="16" ref="AB4:AB35">H4+K4+O4+S4+W4+AA4</f>
        <v>1209</v>
      </c>
      <c r="AC4" s="26">
        <f>AVERAGE(F4,I4,M4,Q4,U4,Y4)</f>
        <v>129.5</v>
      </c>
      <c r="AE4" s="55"/>
    </row>
    <row r="5" spans="1:29" ht="12.75">
      <c r="A5" s="19">
        <v>2</v>
      </c>
      <c r="B5" s="20" t="s">
        <v>153</v>
      </c>
      <c r="C5" s="20">
        <v>177</v>
      </c>
      <c r="D5" s="21">
        <v>20</v>
      </c>
      <c r="E5" s="28">
        <v>46</v>
      </c>
      <c r="F5" s="22">
        <v>203</v>
      </c>
      <c r="G5" s="23">
        <f t="shared" si="0"/>
        <v>20</v>
      </c>
      <c r="H5" s="24">
        <f t="shared" si="1"/>
        <v>223</v>
      </c>
      <c r="I5" s="22">
        <v>166</v>
      </c>
      <c r="J5" s="23">
        <f t="shared" si="2"/>
        <v>20</v>
      </c>
      <c r="K5" s="24">
        <f t="shared" si="3"/>
        <v>186</v>
      </c>
      <c r="L5" s="27">
        <f t="shared" si="4"/>
        <v>409</v>
      </c>
      <c r="M5" s="22">
        <v>147</v>
      </c>
      <c r="N5" s="23">
        <f t="shared" si="5"/>
        <v>20</v>
      </c>
      <c r="O5" s="24">
        <f t="shared" si="6"/>
        <v>167</v>
      </c>
      <c r="P5" s="27">
        <f t="shared" si="7"/>
        <v>576</v>
      </c>
      <c r="Q5" s="22">
        <v>192</v>
      </c>
      <c r="R5" s="23">
        <f t="shared" si="8"/>
        <v>20</v>
      </c>
      <c r="S5" s="24">
        <f t="shared" si="9"/>
        <v>212</v>
      </c>
      <c r="T5" s="27">
        <f t="shared" si="10"/>
        <v>788</v>
      </c>
      <c r="U5" s="22">
        <v>190</v>
      </c>
      <c r="V5" s="23">
        <f t="shared" si="11"/>
        <v>20</v>
      </c>
      <c r="W5" s="24">
        <f t="shared" si="12"/>
        <v>210</v>
      </c>
      <c r="X5" s="27">
        <f t="shared" si="13"/>
        <v>998</v>
      </c>
      <c r="Y5" s="22">
        <v>188</v>
      </c>
      <c r="Z5" s="23">
        <f t="shared" si="14"/>
        <v>20</v>
      </c>
      <c r="AA5" s="24">
        <f t="shared" si="15"/>
        <v>208</v>
      </c>
      <c r="AB5" s="25">
        <f t="shared" si="16"/>
        <v>1206</v>
      </c>
      <c r="AC5" s="26">
        <f aca="true" t="shared" si="17" ref="AC5:AC11">AVERAGE(F5,I5,M5,Q5,U5,Y5)</f>
        <v>181</v>
      </c>
    </row>
    <row r="6" spans="1:29" ht="12.75">
      <c r="A6" s="19">
        <v>3</v>
      </c>
      <c r="B6" s="20" t="s">
        <v>150</v>
      </c>
      <c r="C6" s="20">
        <v>139</v>
      </c>
      <c r="D6" s="21">
        <v>54</v>
      </c>
      <c r="E6" s="28">
        <v>42</v>
      </c>
      <c r="F6" s="22">
        <v>121</v>
      </c>
      <c r="G6" s="23">
        <f t="shared" si="0"/>
        <v>54</v>
      </c>
      <c r="H6" s="24">
        <f t="shared" si="1"/>
        <v>175</v>
      </c>
      <c r="I6" s="22">
        <v>114</v>
      </c>
      <c r="J6" s="23">
        <f t="shared" si="2"/>
        <v>54</v>
      </c>
      <c r="K6" s="24">
        <f t="shared" si="3"/>
        <v>168</v>
      </c>
      <c r="L6" s="27">
        <f t="shared" si="4"/>
        <v>343</v>
      </c>
      <c r="M6" s="22">
        <v>165</v>
      </c>
      <c r="N6" s="23">
        <f t="shared" si="5"/>
        <v>54</v>
      </c>
      <c r="O6" s="24">
        <f t="shared" si="6"/>
        <v>219</v>
      </c>
      <c r="P6" s="27">
        <f t="shared" si="7"/>
        <v>562</v>
      </c>
      <c r="Q6" s="22">
        <v>137</v>
      </c>
      <c r="R6" s="23">
        <f t="shared" si="8"/>
        <v>54</v>
      </c>
      <c r="S6" s="24">
        <f t="shared" si="9"/>
        <v>191</v>
      </c>
      <c r="T6" s="27">
        <f t="shared" si="10"/>
        <v>753</v>
      </c>
      <c r="U6" s="22">
        <v>141</v>
      </c>
      <c r="V6" s="23">
        <f t="shared" si="11"/>
        <v>54</v>
      </c>
      <c r="W6" s="24">
        <f t="shared" si="12"/>
        <v>195</v>
      </c>
      <c r="X6" s="27">
        <f t="shared" si="13"/>
        <v>948</v>
      </c>
      <c r="Y6" s="22">
        <v>188</v>
      </c>
      <c r="Z6" s="23">
        <f t="shared" si="14"/>
        <v>54</v>
      </c>
      <c r="AA6" s="24">
        <f t="shared" si="15"/>
        <v>242</v>
      </c>
      <c r="AB6" s="25">
        <f t="shared" si="16"/>
        <v>1190</v>
      </c>
      <c r="AC6" s="26">
        <f t="shared" si="17"/>
        <v>144.33333333333334</v>
      </c>
    </row>
    <row r="7" spans="1:29" ht="12.75">
      <c r="A7" s="19">
        <v>4</v>
      </c>
      <c r="B7" s="20" t="s">
        <v>146</v>
      </c>
      <c r="C7" s="20">
        <v>175</v>
      </c>
      <c r="D7" s="21">
        <v>22</v>
      </c>
      <c r="E7" s="28">
        <v>38</v>
      </c>
      <c r="F7" s="22">
        <v>167</v>
      </c>
      <c r="G7" s="23">
        <f t="shared" si="0"/>
        <v>22</v>
      </c>
      <c r="H7" s="24">
        <f t="shared" si="1"/>
        <v>189</v>
      </c>
      <c r="I7" s="22">
        <v>148</v>
      </c>
      <c r="J7" s="23">
        <f t="shared" si="2"/>
        <v>22</v>
      </c>
      <c r="K7" s="24">
        <f t="shared" si="3"/>
        <v>170</v>
      </c>
      <c r="L7" s="27">
        <f t="shared" si="4"/>
        <v>359</v>
      </c>
      <c r="M7" s="22">
        <v>170</v>
      </c>
      <c r="N7" s="23">
        <f t="shared" si="5"/>
        <v>22</v>
      </c>
      <c r="O7" s="24">
        <f t="shared" si="6"/>
        <v>192</v>
      </c>
      <c r="P7" s="27">
        <f t="shared" si="7"/>
        <v>551</v>
      </c>
      <c r="Q7" s="22">
        <v>189</v>
      </c>
      <c r="R7" s="23">
        <f t="shared" si="8"/>
        <v>22</v>
      </c>
      <c r="S7" s="24">
        <f t="shared" si="9"/>
        <v>211</v>
      </c>
      <c r="T7" s="27">
        <f t="shared" si="10"/>
        <v>762</v>
      </c>
      <c r="U7" s="22">
        <v>189</v>
      </c>
      <c r="V7" s="23">
        <f t="shared" si="11"/>
        <v>22</v>
      </c>
      <c r="W7" s="24">
        <f t="shared" si="12"/>
        <v>211</v>
      </c>
      <c r="X7" s="27">
        <f t="shared" si="13"/>
        <v>973</v>
      </c>
      <c r="Y7" s="22">
        <v>183</v>
      </c>
      <c r="Z7" s="23">
        <f t="shared" si="14"/>
        <v>22</v>
      </c>
      <c r="AA7" s="24">
        <f t="shared" si="15"/>
        <v>205</v>
      </c>
      <c r="AB7" s="25">
        <f t="shared" si="16"/>
        <v>1178</v>
      </c>
      <c r="AC7" s="26">
        <f t="shared" si="17"/>
        <v>174.33333333333334</v>
      </c>
    </row>
    <row r="8" spans="1:29" ht="12.75">
      <c r="A8" s="19">
        <v>5</v>
      </c>
      <c r="B8" s="20" t="s">
        <v>152</v>
      </c>
      <c r="C8" s="20">
        <v>166</v>
      </c>
      <c r="D8" s="21">
        <v>30</v>
      </c>
      <c r="E8" s="28">
        <v>43</v>
      </c>
      <c r="F8" s="22">
        <v>159</v>
      </c>
      <c r="G8" s="23">
        <f t="shared" si="0"/>
        <v>30</v>
      </c>
      <c r="H8" s="24">
        <f t="shared" si="1"/>
        <v>189</v>
      </c>
      <c r="I8" s="22">
        <v>169</v>
      </c>
      <c r="J8" s="23">
        <f t="shared" si="2"/>
        <v>30</v>
      </c>
      <c r="K8" s="24">
        <f t="shared" si="3"/>
        <v>199</v>
      </c>
      <c r="L8" s="27">
        <f t="shared" si="4"/>
        <v>388</v>
      </c>
      <c r="M8" s="22">
        <v>188</v>
      </c>
      <c r="N8" s="23">
        <f t="shared" si="5"/>
        <v>30</v>
      </c>
      <c r="O8" s="24">
        <f t="shared" si="6"/>
        <v>218</v>
      </c>
      <c r="P8" s="27">
        <f t="shared" si="7"/>
        <v>606</v>
      </c>
      <c r="Q8" s="22">
        <v>159</v>
      </c>
      <c r="R8" s="23">
        <f t="shared" si="8"/>
        <v>30</v>
      </c>
      <c r="S8" s="24">
        <f t="shared" si="9"/>
        <v>189</v>
      </c>
      <c r="T8" s="27">
        <f t="shared" si="10"/>
        <v>795</v>
      </c>
      <c r="U8" s="22">
        <v>160</v>
      </c>
      <c r="V8" s="23">
        <f t="shared" si="11"/>
        <v>30</v>
      </c>
      <c r="W8" s="24">
        <f t="shared" si="12"/>
        <v>190</v>
      </c>
      <c r="X8" s="27">
        <f t="shared" si="13"/>
        <v>985</v>
      </c>
      <c r="Y8" s="22">
        <v>163</v>
      </c>
      <c r="Z8" s="23">
        <f t="shared" si="14"/>
        <v>30</v>
      </c>
      <c r="AA8" s="24">
        <f t="shared" si="15"/>
        <v>193</v>
      </c>
      <c r="AB8" s="25">
        <f t="shared" si="16"/>
        <v>1178</v>
      </c>
      <c r="AC8" s="26">
        <f t="shared" si="17"/>
        <v>166.33333333333334</v>
      </c>
    </row>
    <row r="9" spans="1:29" ht="12.75">
      <c r="A9" s="19">
        <v>6</v>
      </c>
      <c r="B9" s="20" t="s">
        <v>155</v>
      </c>
      <c r="C9" s="20">
        <v>168</v>
      </c>
      <c r="D9" s="21">
        <v>28</v>
      </c>
      <c r="E9" s="28">
        <v>51</v>
      </c>
      <c r="F9" s="22">
        <v>151</v>
      </c>
      <c r="G9" s="23">
        <f t="shared" si="0"/>
        <v>28</v>
      </c>
      <c r="H9" s="24">
        <f t="shared" si="1"/>
        <v>179</v>
      </c>
      <c r="I9" s="22">
        <v>139</v>
      </c>
      <c r="J9" s="23">
        <f t="shared" si="2"/>
        <v>28</v>
      </c>
      <c r="K9" s="24">
        <f t="shared" si="3"/>
        <v>167</v>
      </c>
      <c r="L9" s="27">
        <f t="shared" si="4"/>
        <v>346</v>
      </c>
      <c r="M9" s="22">
        <v>172</v>
      </c>
      <c r="N9" s="23">
        <f t="shared" si="5"/>
        <v>28</v>
      </c>
      <c r="O9" s="24">
        <f t="shared" si="6"/>
        <v>200</v>
      </c>
      <c r="P9" s="27">
        <f t="shared" si="7"/>
        <v>546</v>
      </c>
      <c r="Q9" s="22">
        <v>223</v>
      </c>
      <c r="R9" s="23">
        <f t="shared" si="8"/>
        <v>28</v>
      </c>
      <c r="S9" s="24">
        <f t="shared" si="9"/>
        <v>251</v>
      </c>
      <c r="T9" s="27">
        <f t="shared" si="10"/>
        <v>797</v>
      </c>
      <c r="U9" s="22">
        <v>147</v>
      </c>
      <c r="V9" s="23">
        <f t="shared" si="11"/>
        <v>28</v>
      </c>
      <c r="W9" s="24">
        <f t="shared" si="12"/>
        <v>175</v>
      </c>
      <c r="X9" s="27">
        <f t="shared" si="13"/>
        <v>972</v>
      </c>
      <c r="Y9" s="22">
        <v>170</v>
      </c>
      <c r="Z9" s="23">
        <f t="shared" si="14"/>
        <v>28</v>
      </c>
      <c r="AA9" s="24">
        <f t="shared" si="15"/>
        <v>198</v>
      </c>
      <c r="AB9" s="25">
        <f t="shared" si="16"/>
        <v>1170</v>
      </c>
      <c r="AC9" s="26">
        <f t="shared" si="17"/>
        <v>167</v>
      </c>
    </row>
    <row r="10" spans="1:29" ht="12.75">
      <c r="A10" s="19">
        <v>7</v>
      </c>
      <c r="B10" s="20" t="s">
        <v>142</v>
      </c>
      <c r="C10" s="20">
        <v>145</v>
      </c>
      <c r="D10" s="21">
        <v>49</v>
      </c>
      <c r="E10" s="28">
        <v>35</v>
      </c>
      <c r="F10" s="22">
        <v>136</v>
      </c>
      <c r="G10" s="23">
        <f t="shared" si="0"/>
        <v>49</v>
      </c>
      <c r="H10" s="24">
        <f t="shared" si="1"/>
        <v>185</v>
      </c>
      <c r="I10" s="22">
        <v>136</v>
      </c>
      <c r="J10" s="23">
        <f t="shared" si="2"/>
        <v>49</v>
      </c>
      <c r="K10" s="24">
        <f t="shared" si="3"/>
        <v>185</v>
      </c>
      <c r="L10" s="27">
        <f t="shared" si="4"/>
        <v>370</v>
      </c>
      <c r="M10" s="22">
        <v>153</v>
      </c>
      <c r="N10" s="23">
        <f t="shared" si="5"/>
        <v>49</v>
      </c>
      <c r="O10" s="24">
        <f t="shared" si="6"/>
        <v>202</v>
      </c>
      <c r="P10" s="27">
        <f t="shared" si="7"/>
        <v>572</v>
      </c>
      <c r="Q10" s="22">
        <v>163</v>
      </c>
      <c r="R10" s="23">
        <f t="shared" si="8"/>
        <v>49</v>
      </c>
      <c r="S10" s="24">
        <f t="shared" si="9"/>
        <v>212</v>
      </c>
      <c r="T10" s="27">
        <f t="shared" si="10"/>
        <v>784</v>
      </c>
      <c r="U10" s="22">
        <v>143</v>
      </c>
      <c r="V10" s="23">
        <f t="shared" si="11"/>
        <v>49</v>
      </c>
      <c r="W10" s="24">
        <f t="shared" si="12"/>
        <v>192</v>
      </c>
      <c r="X10" s="27">
        <f t="shared" si="13"/>
        <v>976</v>
      </c>
      <c r="Y10" s="22">
        <v>142</v>
      </c>
      <c r="Z10" s="23">
        <f t="shared" si="14"/>
        <v>49</v>
      </c>
      <c r="AA10" s="24">
        <f t="shared" si="15"/>
        <v>191</v>
      </c>
      <c r="AB10" s="25">
        <f t="shared" si="16"/>
        <v>1167</v>
      </c>
      <c r="AC10" s="26">
        <f t="shared" si="17"/>
        <v>145.5</v>
      </c>
    </row>
    <row r="11" spans="1:29" ht="12.75">
      <c r="A11" s="19">
        <v>8</v>
      </c>
      <c r="B11" s="20" t="s">
        <v>158</v>
      </c>
      <c r="C11" s="20">
        <v>165</v>
      </c>
      <c r="D11" s="21">
        <v>31</v>
      </c>
      <c r="E11" s="28">
        <v>55</v>
      </c>
      <c r="F11" s="22">
        <v>176</v>
      </c>
      <c r="G11" s="23">
        <f t="shared" si="0"/>
        <v>31</v>
      </c>
      <c r="H11" s="24">
        <f t="shared" si="1"/>
        <v>207</v>
      </c>
      <c r="I11" s="22">
        <v>166</v>
      </c>
      <c r="J11" s="23">
        <f t="shared" si="2"/>
        <v>31</v>
      </c>
      <c r="K11" s="24">
        <f t="shared" si="3"/>
        <v>197</v>
      </c>
      <c r="L11" s="27">
        <f t="shared" si="4"/>
        <v>404</v>
      </c>
      <c r="M11" s="22">
        <v>125</v>
      </c>
      <c r="N11" s="23">
        <f t="shared" si="5"/>
        <v>31</v>
      </c>
      <c r="O11" s="24">
        <f t="shared" si="6"/>
        <v>156</v>
      </c>
      <c r="P11" s="27">
        <f t="shared" si="7"/>
        <v>560</v>
      </c>
      <c r="Q11" s="22">
        <v>142</v>
      </c>
      <c r="R11" s="23">
        <f t="shared" si="8"/>
        <v>31</v>
      </c>
      <c r="S11" s="24">
        <f t="shared" si="9"/>
        <v>173</v>
      </c>
      <c r="T11" s="27">
        <f t="shared" si="10"/>
        <v>733</v>
      </c>
      <c r="U11" s="22">
        <v>199</v>
      </c>
      <c r="V11" s="23">
        <f t="shared" si="11"/>
        <v>31</v>
      </c>
      <c r="W11" s="24">
        <f t="shared" si="12"/>
        <v>230</v>
      </c>
      <c r="X11" s="27">
        <f t="shared" si="13"/>
        <v>963</v>
      </c>
      <c r="Y11" s="22">
        <v>166</v>
      </c>
      <c r="Z11" s="23">
        <f t="shared" si="14"/>
        <v>31</v>
      </c>
      <c r="AA11" s="24">
        <f t="shared" si="15"/>
        <v>197</v>
      </c>
      <c r="AB11" s="25">
        <f t="shared" si="16"/>
        <v>1160</v>
      </c>
      <c r="AC11" s="26">
        <f t="shared" si="17"/>
        <v>162.33333333333334</v>
      </c>
    </row>
    <row r="12" spans="1:29" ht="12.75">
      <c r="A12" s="19">
        <v>9</v>
      </c>
      <c r="B12" s="20" t="s">
        <v>145</v>
      </c>
      <c r="C12" s="20">
        <v>129</v>
      </c>
      <c r="D12" s="21">
        <v>63</v>
      </c>
      <c r="E12" s="28">
        <v>38</v>
      </c>
      <c r="F12" s="22">
        <v>115</v>
      </c>
      <c r="G12" s="23">
        <f t="shared" si="0"/>
        <v>63</v>
      </c>
      <c r="H12" s="24">
        <f t="shared" si="1"/>
        <v>178</v>
      </c>
      <c r="I12" s="22">
        <v>108</v>
      </c>
      <c r="J12" s="23">
        <f t="shared" si="2"/>
        <v>63</v>
      </c>
      <c r="K12" s="24">
        <f t="shared" si="3"/>
        <v>171</v>
      </c>
      <c r="L12" s="27">
        <f t="shared" si="4"/>
        <v>349</v>
      </c>
      <c r="M12" s="22">
        <v>129</v>
      </c>
      <c r="N12" s="23">
        <f t="shared" si="5"/>
        <v>63</v>
      </c>
      <c r="O12" s="24">
        <f t="shared" si="6"/>
        <v>192</v>
      </c>
      <c r="P12" s="27">
        <f t="shared" si="7"/>
        <v>541</v>
      </c>
      <c r="Q12" s="22">
        <v>158</v>
      </c>
      <c r="R12" s="23">
        <f t="shared" si="8"/>
        <v>63</v>
      </c>
      <c r="S12" s="24">
        <f t="shared" si="9"/>
        <v>221</v>
      </c>
      <c r="T12" s="27">
        <f t="shared" si="10"/>
        <v>762</v>
      </c>
      <c r="U12" s="22">
        <v>119</v>
      </c>
      <c r="V12" s="23">
        <f t="shared" si="11"/>
        <v>63</v>
      </c>
      <c r="W12" s="24">
        <f t="shared" si="12"/>
        <v>182</v>
      </c>
      <c r="X12" s="27">
        <f t="shared" si="13"/>
        <v>944</v>
      </c>
      <c r="Y12" s="22">
        <v>141</v>
      </c>
      <c r="Z12" s="23">
        <f t="shared" si="14"/>
        <v>63</v>
      </c>
      <c r="AA12" s="24">
        <f t="shared" si="15"/>
        <v>204</v>
      </c>
      <c r="AB12" s="25">
        <f t="shared" si="16"/>
        <v>1148</v>
      </c>
      <c r="AC12" s="26">
        <f aca="true" t="shared" si="18" ref="AC12:AC25">AVERAGE(F12,I12,M12,Q12,U12,Y12)</f>
        <v>128.33333333333334</v>
      </c>
    </row>
    <row r="13" spans="1:29" ht="12.75">
      <c r="A13" s="19">
        <v>10</v>
      </c>
      <c r="B13" s="20" t="s">
        <v>138</v>
      </c>
      <c r="C13" s="20">
        <v>153</v>
      </c>
      <c r="D13" s="21">
        <v>42</v>
      </c>
      <c r="E13" s="28">
        <v>31</v>
      </c>
      <c r="F13" s="22">
        <v>138</v>
      </c>
      <c r="G13" s="23">
        <f t="shared" si="0"/>
        <v>42</v>
      </c>
      <c r="H13" s="24">
        <f t="shared" si="1"/>
        <v>180</v>
      </c>
      <c r="I13" s="22">
        <v>208</v>
      </c>
      <c r="J13" s="23">
        <f t="shared" si="2"/>
        <v>42</v>
      </c>
      <c r="K13" s="24">
        <f t="shared" si="3"/>
        <v>250</v>
      </c>
      <c r="L13" s="27">
        <f t="shared" si="4"/>
        <v>430</v>
      </c>
      <c r="M13" s="22">
        <v>178</v>
      </c>
      <c r="N13" s="23">
        <f t="shared" si="5"/>
        <v>42</v>
      </c>
      <c r="O13" s="24">
        <f t="shared" si="6"/>
        <v>220</v>
      </c>
      <c r="P13" s="27">
        <f t="shared" si="7"/>
        <v>650</v>
      </c>
      <c r="Q13" s="22">
        <v>104</v>
      </c>
      <c r="R13" s="23">
        <f t="shared" si="8"/>
        <v>42</v>
      </c>
      <c r="S13" s="24">
        <f t="shared" si="9"/>
        <v>146</v>
      </c>
      <c r="T13" s="27">
        <f t="shared" si="10"/>
        <v>796</v>
      </c>
      <c r="U13" s="22">
        <v>133</v>
      </c>
      <c r="V13" s="23">
        <f t="shared" si="11"/>
        <v>42</v>
      </c>
      <c r="W13" s="24">
        <f t="shared" si="12"/>
        <v>175</v>
      </c>
      <c r="X13" s="27">
        <f t="shared" si="13"/>
        <v>971</v>
      </c>
      <c r="Y13" s="22">
        <v>104</v>
      </c>
      <c r="Z13" s="23">
        <f t="shared" si="14"/>
        <v>42</v>
      </c>
      <c r="AA13" s="24">
        <f t="shared" si="15"/>
        <v>146</v>
      </c>
      <c r="AB13" s="25">
        <f t="shared" si="16"/>
        <v>1117</v>
      </c>
      <c r="AC13" s="26">
        <f t="shared" si="18"/>
        <v>144.16666666666666</v>
      </c>
    </row>
    <row r="14" spans="1:31" ht="12.75">
      <c r="A14" s="19">
        <v>11</v>
      </c>
      <c r="B14" s="20" t="s">
        <v>167</v>
      </c>
      <c r="C14" s="20">
        <v>138</v>
      </c>
      <c r="D14" s="21">
        <v>55</v>
      </c>
      <c r="E14" s="28">
        <v>45</v>
      </c>
      <c r="F14" s="22">
        <v>155</v>
      </c>
      <c r="G14" s="23">
        <f t="shared" si="0"/>
        <v>55</v>
      </c>
      <c r="H14" s="24">
        <f t="shared" si="1"/>
        <v>210</v>
      </c>
      <c r="I14" s="22">
        <v>160</v>
      </c>
      <c r="J14" s="23">
        <f t="shared" si="2"/>
        <v>55</v>
      </c>
      <c r="K14" s="24">
        <f t="shared" si="3"/>
        <v>215</v>
      </c>
      <c r="L14" s="27">
        <f t="shared" si="4"/>
        <v>425</v>
      </c>
      <c r="M14" s="22">
        <v>137</v>
      </c>
      <c r="N14" s="23">
        <f t="shared" si="5"/>
        <v>55</v>
      </c>
      <c r="O14" s="24">
        <f t="shared" si="6"/>
        <v>192</v>
      </c>
      <c r="P14" s="27">
        <f t="shared" si="7"/>
        <v>617</v>
      </c>
      <c r="Q14" s="22">
        <v>141</v>
      </c>
      <c r="R14" s="23">
        <f t="shared" si="8"/>
        <v>55</v>
      </c>
      <c r="S14" s="24">
        <f t="shared" si="9"/>
        <v>196</v>
      </c>
      <c r="T14" s="27">
        <f t="shared" si="10"/>
        <v>813</v>
      </c>
      <c r="U14" s="22">
        <v>93</v>
      </c>
      <c r="V14" s="23">
        <f t="shared" si="11"/>
        <v>55</v>
      </c>
      <c r="W14" s="24">
        <f t="shared" si="12"/>
        <v>148</v>
      </c>
      <c r="X14" s="27">
        <f t="shared" si="13"/>
        <v>961</v>
      </c>
      <c r="Y14" s="22">
        <v>100</v>
      </c>
      <c r="Z14" s="23">
        <f t="shared" si="14"/>
        <v>55</v>
      </c>
      <c r="AA14" s="24">
        <f t="shared" si="15"/>
        <v>155</v>
      </c>
      <c r="AB14" s="25">
        <f t="shared" si="16"/>
        <v>1116</v>
      </c>
      <c r="AC14" s="26">
        <f t="shared" si="18"/>
        <v>131</v>
      </c>
      <c r="AE14" s="55"/>
    </row>
    <row r="15" spans="1:29" ht="12.75">
      <c r="A15" s="19">
        <v>12</v>
      </c>
      <c r="B15" s="20" t="s">
        <v>134</v>
      </c>
      <c r="C15" s="20">
        <v>133</v>
      </c>
      <c r="D15" s="21">
        <v>60</v>
      </c>
      <c r="E15" s="28">
        <v>28</v>
      </c>
      <c r="F15" s="22">
        <v>156</v>
      </c>
      <c r="G15" s="23">
        <f t="shared" si="0"/>
        <v>60</v>
      </c>
      <c r="H15" s="24">
        <f t="shared" si="1"/>
        <v>216</v>
      </c>
      <c r="I15" s="22">
        <v>105</v>
      </c>
      <c r="J15" s="23">
        <f t="shared" si="2"/>
        <v>60</v>
      </c>
      <c r="K15" s="24">
        <f t="shared" si="3"/>
        <v>165</v>
      </c>
      <c r="L15" s="27">
        <f t="shared" si="4"/>
        <v>381</v>
      </c>
      <c r="M15" s="22">
        <v>141</v>
      </c>
      <c r="N15" s="23">
        <f t="shared" si="5"/>
        <v>60</v>
      </c>
      <c r="O15" s="24">
        <f t="shared" si="6"/>
        <v>201</v>
      </c>
      <c r="P15" s="27">
        <f t="shared" si="7"/>
        <v>582</v>
      </c>
      <c r="Q15" s="22">
        <v>104</v>
      </c>
      <c r="R15" s="23">
        <f t="shared" si="8"/>
        <v>60</v>
      </c>
      <c r="S15" s="24">
        <f t="shared" si="9"/>
        <v>164</v>
      </c>
      <c r="T15" s="27">
        <f t="shared" si="10"/>
        <v>746</v>
      </c>
      <c r="U15" s="22">
        <v>143</v>
      </c>
      <c r="V15" s="23">
        <f t="shared" si="11"/>
        <v>60</v>
      </c>
      <c r="W15" s="24">
        <f t="shared" si="12"/>
        <v>203</v>
      </c>
      <c r="X15" s="27">
        <f t="shared" si="13"/>
        <v>949</v>
      </c>
      <c r="Y15" s="22">
        <v>104</v>
      </c>
      <c r="Z15" s="23">
        <f t="shared" si="14"/>
        <v>60</v>
      </c>
      <c r="AA15" s="24">
        <f t="shared" si="15"/>
        <v>164</v>
      </c>
      <c r="AB15" s="25">
        <f t="shared" si="16"/>
        <v>1113</v>
      </c>
      <c r="AC15" s="26">
        <f t="shared" si="18"/>
        <v>125.5</v>
      </c>
    </row>
    <row r="16" spans="1:29" ht="12.75">
      <c r="A16" s="19">
        <v>13</v>
      </c>
      <c r="B16" s="20" t="s">
        <v>141</v>
      </c>
      <c r="C16" s="20">
        <v>183</v>
      </c>
      <c r="D16" s="21">
        <v>15</v>
      </c>
      <c r="E16" s="28">
        <v>34</v>
      </c>
      <c r="F16" s="22">
        <v>169</v>
      </c>
      <c r="G16" s="23">
        <f t="shared" si="0"/>
        <v>15</v>
      </c>
      <c r="H16" s="24">
        <f t="shared" si="1"/>
        <v>184</v>
      </c>
      <c r="I16" s="22">
        <v>149</v>
      </c>
      <c r="J16" s="23">
        <f t="shared" si="2"/>
        <v>15</v>
      </c>
      <c r="K16" s="24">
        <f t="shared" si="3"/>
        <v>164</v>
      </c>
      <c r="L16" s="27">
        <f t="shared" si="4"/>
        <v>348</v>
      </c>
      <c r="M16" s="22">
        <v>179</v>
      </c>
      <c r="N16" s="23">
        <f t="shared" si="5"/>
        <v>15</v>
      </c>
      <c r="O16" s="24">
        <f t="shared" si="6"/>
        <v>194</v>
      </c>
      <c r="P16" s="27">
        <f t="shared" si="7"/>
        <v>542</v>
      </c>
      <c r="Q16" s="22">
        <v>181</v>
      </c>
      <c r="R16" s="23">
        <f t="shared" si="8"/>
        <v>15</v>
      </c>
      <c r="S16" s="24">
        <f t="shared" si="9"/>
        <v>196</v>
      </c>
      <c r="T16" s="27">
        <f t="shared" si="10"/>
        <v>738</v>
      </c>
      <c r="U16" s="22">
        <v>163</v>
      </c>
      <c r="V16" s="23">
        <f t="shared" si="11"/>
        <v>15</v>
      </c>
      <c r="W16" s="24">
        <f t="shared" si="12"/>
        <v>178</v>
      </c>
      <c r="X16" s="27">
        <f t="shared" si="13"/>
        <v>916</v>
      </c>
      <c r="Y16" s="22">
        <v>179</v>
      </c>
      <c r="Z16" s="23">
        <f t="shared" si="14"/>
        <v>15</v>
      </c>
      <c r="AA16" s="24">
        <f t="shared" si="15"/>
        <v>194</v>
      </c>
      <c r="AB16" s="25">
        <f t="shared" si="16"/>
        <v>1110</v>
      </c>
      <c r="AC16" s="26">
        <f t="shared" si="18"/>
        <v>170</v>
      </c>
    </row>
    <row r="17" spans="1:29" ht="12.75">
      <c r="A17" s="19">
        <v>14</v>
      </c>
      <c r="B17" s="20" t="s">
        <v>143</v>
      </c>
      <c r="C17" s="20">
        <v>140</v>
      </c>
      <c r="D17" s="21">
        <v>54</v>
      </c>
      <c r="E17" s="28">
        <v>35</v>
      </c>
      <c r="F17" s="22">
        <v>117</v>
      </c>
      <c r="G17" s="23">
        <f t="shared" si="0"/>
        <v>54</v>
      </c>
      <c r="H17" s="24">
        <f t="shared" si="1"/>
        <v>171</v>
      </c>
      <c r="I17" s="22">
        <v>161</v>
      </c>
      <c r="J17" s="23">
        <f t="shared" si="2"/>
        <v>54</v>
      </c>
      <c r="K17" s="24">
        <f t="shared" si="3"/>
        <v>215</v>
      </c>
      <c r="L17" s="27">
        <f t="shared" si="4"/>
        <v>386</v>
      </c>
      <c r="M17" s="22">
        <v>137</v>
      </c>
      <c r="N17" s="23">
        <f t="shared" si="5"/>
        <v>54</v>
      </c>
      <c r="O17" s="24">
        <f t="shared" si="6"/>
        <v>191</v>
      </c>
      <c r="P17" s="27">
        <f t="shared" si="7"/>
        <v>577</v>
      </c>
      <c r="Q17" s="22">
        <v>124</v>
      </c>
      <c r="R17" s="23">
        <f t="shared" si="8"/>
        <v>54</v>
      </c>
      <c r="S17" s="24">
        <f t="shared" si="9"/>
        <v>178</v>
      </c>
      <c r="T17" s="27">
        <f t="shared" si="10"/>
        <v>755</v>
      </c>
      <c r="U17" s="22">
        <v>122</v>
      </c>
      <c r="V17" s="23">
        <f t="shared" si="11"/>
        <v>54</v>
      </c>
      <c r="W17" s="24">
        <f t="shared" si="12"/>
        <v>176</v>
      </c>
      <c r="X17" s="27">
        <f t="shared" si="13"/>
        <v>931</v>
      </c>
      <c r="Y17" s="22">
        <v>123</v>
      </c>
      <c r="Z17" s="23">
        <f t="shared" si="14"/>
        <v>54</v>
      </c>
      <c r="AA17" s="24">
        <f t="shared" si="15"/>
        <v>177</v>
      </c>
      <c r="AB17" s="25">
        <f t="shared" si="16"/>
        <v>1108</v>
      </c>
      <c r="AC17" s="26">
        <f t="shared" si="18"/>
        <v>130.66666666666666</v>
      </c>
    </row>
    <row r="18" spans="1:29" ht="12.75">
      <c r="A18" s="19">
        <v>15</v>
      </c>
      <c r="B18" s="20" t="s">
        <v>157</v>
      </c>
      <c r="C18" s="20">
        <v>137</v>
      </c>
      <c r="D18" s="21">
        <v>56</v>
      </c>
      <c r="E18" s="28">
        <v>54</v>
      </c>
      <c r="F18" s="22">
        <v>165</v>
      </c>
      <c r="G18" s="23">
        <f t="shared" si="0"/>
        <v>56</v>
      </c>
      <c r="H18" s="24">
        <f t="shared" si="1"/>
        <v>221</v>
      </c>
      <c r="I18" s="22">
        <v>111</v>
      </c>
      <c r="J18" s="23">
        <f t="shared" si="2"/>
        <v>56</v>
      </c>
      <c r="K18" s="24">
        <f t="shared" si="3"/>
        <v>167</v>
      </c>
      <c r="L18" s="27">
        <f t="shared" si="4"/>
        <v>388</v>
      </c>
      <c r="M18" s="22">
        <v>141</v>
      </c>
      <c r="N18" s="23">
        <f t="shared" si="5"/>
        <v>56</v>
      </c>
      <c r="O18" s="24">
        <f t="shared" si="6"/>
        <v>197</v>
      </c>
      <c r="P18" s="27">
        <f t="shared" si="7"/>
        <v>585</v>
      </c>
      <c r="Q18" s="22">
        <v>128</v>
      </c>
      <c r="R18" s="23">
        <f t="shared" si="8"/>
        <v>56</v>
      </c>
      <c r="S18" s="24">
        <f t="shared" si="9"/>
        <v>184</v>
      </c>
      <c r="T18" s="27">
        <f t="shared" si="10"/>
        <v>769</v>
      </c>
      <c r="U18" s="22">
        <v>118</v>
      </c>
      <c r="V18" s="23">
        <f t="shared" si="11"/>
        <v>56</v>
      </c>
      <c r="W18" s="24">
        <f t="shared" si="12"/>
        <v>174</v>
      </c>
      <c r="X18" s="27">
        <f t="shared" si="13"/>
        <v>943</v>
      </c>
      <c r="Y18" s="22">
        <v>103</v>
      </c>
      <c r="Z18" s="23">
        <f t="shared" si="14"/>
        <v>56</v>
      </c>
      <c r="AA18" s="24">
        <f t="shared" si="15"/>
        <v>159</v>
      </c>
      <c r="AB18" s="25">
        <f t="shared" si="16"/>
        <v>1102</v>
      </c>
      <c r="AC18" s="26">
        <f t="shared" si="18"/>
        <v>127.66666666666667</v>
      </c>
    </row>
    <row r="19" spans="1:29" ht="12.75">
      <c r="A19" s="19">
        <v>16</v>
      </c>
      <c r="B19" s="20" t="s">
        <v>132</v>
      </c>
      <c r="C19" s="20">
        <v>165</v>
      </c>
      <c r="D19" s="21">
        <v>31</v>
      </c>
      <c r="E19" s="28">
        <v>26</v>
      </c>
      <c r="F19" s="22">
        <v>133</v>
      </c>
      <c r="G19" s="23">
        <f t="shared" si="0"/>
        <v>31</v>
      </c>
      <c r="H19" s="24">
        <f t="shared" si="1"/>
        <v>164</v>
      </c>
      <c r="I19" s="22">
        <v>163</v>
      </c>
      <c r="J19" s="23">
        <f t="shared" si="2"/>
        <v>31</v>
      </c>
      <c r="K19" s="24">
        <f t="shared" si="3"/>
        <v>194</v>
      </c>
      <c r="L19" s="27">
        <f t="shared" si="4"/>
        <v>358</v>
      </c>
      <c r="M19" s="22">
        <v>163</v>
      </c>
      <c r="N19" s="23">
        <f t="shared" si="5"/>
        <v>31</v>
      </c>
      <c r="O19" s="24">
        <f t="shared" si="6"/>
        <v>194</v>
      </c>
      <c r="P19" s="27">
        <f t="shared" si="7"/>
        <v>552</v>
      </c>
      <c r="Q19" s="22">
        <v>157</v>
      </c>
      <c r="R19" s="23">
        <f t="shared" si="8"/>
        <v>31</v>
      </c>
      <c r="S19" s="24">
        <f t="shared" si="9"/>
        <v>188</v>
      </c>
      <c r="T19" s="27">
        <f t="shared" si="10"/>
        <v>740</v>
      </c>
      <c r="U19" s="22">
        <v>127</v>
      </c>
      <c r="V19" s="23">
        <f t="shared" si="11"/>
        <v>31</v>
      </c>
      <c r="W19" s="24">
        <f t="shared" si="12"/>
        <v>158</v>
      </c>
      <c r="X19" s="27">
        <f t="shared" si="13"/>
        <v>898</v>
      </c>
      <c r="Y19" s="22">
        <v>170</v>
      </c>
      <c r="Z19" s="23">
        <f t="shared" si="14"/>
        <v>31</v>
      </c>
      <c r="AA19" s="24">
        <f t="shared" si="15"/>
        <v>201</v>
      </c>
      <c r="AB19" s="25">
        <f t="shared" si="16"/>
        <v>1099</v>
      </c>
      <c r="AC19" s="26">
        <f t="shared" si="18"/>
        <v>152.16666666666666</v>
      </c>
    </row>
    <row r="20" spans="1:29" ht="12.75">
      <c r="A20" s="19">
        <v>17</v>
      </c>
      <c r="B20" s="20" t="s">
        <v>147</v>
      </c>
      <c r="C20" s="20">
        <v>189</v>
      </c>
      <c r="D20" s="21">
        <v>9</v>
      </c>
      <c r="E20" s="28">
        <v>39</v>
      </c>
      <c r="F20" s="22">
        <v>221</v>
      </c>
      <c r="G20" s="23">
        <f t="shared" si="0"/>
        <v>9</v>
      </c>
      <c r="H20" s="24">
        <f t="shared" si="1"/>
        <v>230</v>
      </c>
      <c r="I20" s="22">
        <v>139</v>
      </c>
      <c r="J20" s="23">
        <f t="shared" si="2"/>
        <v>9</v>
      </c>
      <c r="K20" s="24">
        <f t="shared" si="3"/>
        <v>148</v>
      </c>
      <c r="L20" s="27">
        <f t="shared" si="4"/>
        <v>378</v>
      </c>
      <c r="M20" s="22">
        <v>192</v>
      </c>
      <c r="N20" s="23">
        <f t="shared" si="5"/>
        <v>9</v>
      </c>
      <c r="O20" s="24">
        <f t="shared" si="6"/>
        <v>201</v>
      </c>
      <c r="P20" s="27">
        <f t="shared" si="7"/>
        <v>579</v>
      </c>
      <c r="Q20" s="22">
        <v>172</v>
      </c>
      <c r="R20" s="23">
        <f t="shared" si="8"/>
        <v>9</v>
      </c>
      <c r="S20" s="24">
        <f t="shared" si="9"/>
        <v>181</v>
      </c>
      <c r="T20" s="27">
        <f t="shared" si="10"/>
        <v>760</v>
      </c>
      <c r="U20" s="22">
        <v>172</v>
      </c>
      <c r="V20" s="23">
        <f t="shared" si="11"/>
        <v>9</v>
      </c>
      <c r="W20" s="24">
        <f t="shared" si="12"/>
        <v>181</v>
      </c>
      <c r="X20" s="27">
        <f t="shared" si="13"/>
        <v>941</v>
      </c>
      <c r="Y20" s="22">
        <v>140</v>
      </c>
      <c r="Z20" s="23">
        <f t="shared" si="14"/>
        <v>9</v>
      </c>
      <c r="AA20" s="24">
        <f t="shared" si="15"/>
        <v>149</v>
      </c>
      <c r="AB20" s="25">
        <f t="shared" si="16"/>
        <v>1090</v>
      </c>
      <c r="AC20" s="26">
        <f t="shared" si="18"/>
        <v>172.66666666666666</v>
      </c>
    </row>
    <row r="21" spans="1:29" ht="12.75">
      <c r="A21" s="19">
        <v>18</v>
      </c>
      <c r="B21" s="20" t="s">
        <v>136</v>
      </c>
      <c r="C21" s="20">
        <v>186</v>
      </c>
      <c r="D21" s="21">
        <v>12</v>
      </c>
      <c r="E21" s="28">
        <v>30</v>
      </c>
      <c r="F21" s="22">
        <v>169</v>
      </c>
      <c r="G21" s="23">
        <f t="shared" si="0"/>
        <v>12</v>
      </c>
      <c r="H21" s="24">
        <f t="shared" si="1"/>
        <v>181</v>
      </c>
      <c r="I21" s="22">
        <v>160</v>
      </c>
      <c r="J21" s="23">
        <f t="shared" si="2"/>
        <v>12</v>
      </c>
      <c r="K21" s="24">
        <f t="shared" si="3"/>
        <v>172</v>
      </c>
      <c r="L21" s="27">
        <f t="shared" si="4"/>
        <v>353</v>
      </c>
      <c r="M21" s="22">
        <v>182</v>
      </c>
      <c r="N21" s="23">
        <f t="shared" si="5"/>
        <v>12</v>
      </c>
      <c r="O21" s="24">
        <f t="shared" si="6"/>
        <v>194</v>
      </c>
      <c r="P21" s="27">
        <f t="shared" si="7"/>
        <v>547</v>
      </c>
      <c r="Q21" s="22">
        <v>182</v>
      </c>
      <c r="R21" s="23">
        <f t="shared" si="8"/>
        <v>12</v>
      </c>
      <c r="S21" s="24">
        <f t="shared" si="9"/>
        <v>194</v>
      </c>
      <c r="T21" s="27">
        <f t="shared" si="10"/>
        <v>741</v>
      </c>
      <c r="U21" s="22">
        <v>182</v>
      </c>
      <c r="V21" s="23">
        <f t="shared" si="11"/>
        <v>12</v>
      </c>
      <c r="W21" s="24">
        <f t="shared" si="12"/>
        <v>194</v>
      </c>
      <c r="X21" s="27">
        <f t="shared" si="13"/>
        <v>935</v>
      </c>
      <c r="Y21" s="22">
        <v>141</v>
      </c>
      <c r="Z21" s="23">
        <f t="shared" si="14"/>
        <v>12</v>
      </c>
      <c r="AA21" s="24">
        <f t="shared" si="15"/>
        <v>153</v>
      </c>
      <c r="AB21" s="25">
        <f t="shared" si="16"/>
        <v>1088</v>
      </c>
      <c r="AC21" s="26">
        <f t="shared" si="18"/>
        <v>169.33333333333334</v>
      </c>
    </row>
    <row r="22" spans="1:29" ht="12.75">
      <c r="A22" s="19">
        <v>19</v>
      </c>
      <c r="B22" s="20" t="s">
        <v>144</v>
      </c>
      <c r="C22" s="20">
        <v>166</v>
      </c>
      <c r="D22" s="21">
        <v>30</v>
      </c>
      <c r="E22" s="28">
        <v>36</v>
      </c>
      <c r="F22" s="22">
        <v>154</v>
      </c>
      <c r="G22" s="23">
        <f t="shared" si="0"/>
        <v>30</v>
      </c>
      <c r="H22" s="24">
        <f t="shared" si="1"/>
        <v>184</v>
      </c>
      <c r="I22" s="22">
        <v>144</v>
      </c>
      <c r="J22" s="23">
        <f t="shared" si="2"/>
        <v>30</v>
      </c>
      <c r="K22" s="24">
        <f t="shared" si="3"/>
        <v>174</v>
      </c>
      <c r="L22" s="27">
        <f t="shared" si="4"/>
        <v>358</v>
      </c>
      <c r="M22" s="22">
        <v>139</v>
      </c>
      <c r="N22" s="23">
        <f t="shared" si="5"/>
        <v>30</v>
      </c>
      <c r="O22" s="24">
        <f t="shared" si="6"/>
        <v>169</v>
      </c>
      <c r="P22" s="27">
        <f t="shared" si="7"/>
        <v>527</v>
      </c>
      <c r="Q22" s="22">
        <v>182</v>
      </c>
      <c r="R22" s="23">
        <f t="shared" si="8"/>
        <v>30</v>
      </c>
      <c r="S22" s="24">
        <f t="shared" si="9"/>
        <v>212</v>
      </c>
      <c r="T22" s="27">
        <f t="shared" si="10"/>
        <v>739</v>
      </c>
      <c r="U22" s="22">
        <v>151</v>
      </c>
      <c r="V22" s="23">
        <f t="shared" si="11"/>
        <v>30</v>
      </c>
      <c r="W22" s="24">
        <f t="shared" si="12"/>
        <v>181</v>
      </c>
      <c r="X22" s="27">
        <f t="shared" si="13"/>
        <v>920</v>
      </c>
      <c r="Y22" s="22">
        <v>130</v>
      </c>
      <c r="Z22" s="23">
        <f t="shared" si="14"/>
        <v>30</v>
      </c>
      <c r="AA22" s="24">
        <f t="shared" si="15"/>
        <v>160</v>
      </c>
      <c r="AB22" s="25">
        <f t="shared" si="16"/>
        <v>1080</v>
      </c>
      <c r="AC22" s="26">
        <f t="shared" si="18"/>
        <v>150</v>
      </c>
    </row>
    <row r="23" spans="1:29" ht="12.75">
      <c r="A23" s="19">
        <v>20</v>
      </c>
      <c r="B23" s="20" t="s">
        <v>135</v>
      </c>
      <c r="C23" s="20">
        <v>135</v>
      </c>
      <c r="D23" s="21">
        <v>58</v>
      </c>
      <c r="E23" s="28">
        <v>29</v>
      </c>
      <c r="F23" s="22">
        <v>122</v>
      </c>
      <c r="G23" s="23">
        <f t="shared" si="0"/>
        <v>58</v>
      </c>
      <c r="H23" s="24">
        <f t="shared" si="1"/>
        <v>180</v>
      </c>
      <c r="I23" s="22">
        <v>101</v>
      </c>
      <c r="J23" s="23">
        <f t="shared" si="2"/>
        <v>58</v>
      </c>
      <c r="K23" s="24">
        <f t="shared" si="3"/>
        <v>159</v>
      </c>
      <c r="L23" s="27">
        <f t="shared" si="4"/>
        <v>339</v>
      </c>
      <c r="M23" s="22">
        <v>105</v>
      </c>
      <c r="N23" s="23">
        <f t="shared" si="5"/>
        <v>58</v>
      </c>
      <c r="O23" s="24">
        <f t="shared" si="6"/>
        <v>163</v>
      </c>
      <c r="P23" s="27">
        <f t="shared" si="7"/>
        <v>502</v>
      </c>
      <c r="Q23" s="22">
        <v>136</v>
      </c>
      <c r="R23" s="23">
        <f t="shared" si="8"/>
        <v>58</v>
      </c>
      <c r="S23" s="24">
        <f t="shared" si="9"/>
        <v>194</v>
      </c>
      <c r="T23" s="27">
        <f t="shared" si="10"/>
        <v>696</v>
      </c>
      <c r="U23" s="22">
        <v>137</v>
      </c>
      <c r="V23" s="23">
        <f t="shared" si="11"/>
        <v>58</v>
      </c>
      <c r="W23" s="24">
        <f t="shared" si="12"/>
        <v>195</v>
      </c>
      <c r="X23" s="27">
        <f t="shared" si="13"/>
        <v>891</v>
      </c>
      <c r="Y23" s="22">
        <v>127</v>
      </c>
      <c r="Z23" s="23">
        <f t="shared" si="14"/>
        <v>58</v>
      </c>
      <c r="AA23" s="24">
        <f t="shared" si="15"/>
        <v>185</v>
      </c>
      <c r="AB23" s="25">
        <f t="shared" si="16"/>
        <v>1076</v>
      </c>
      <c r="AC23" s="26">
        <f t="shared" si="18"/>
        <v>121.33333333333333</v>
      </c>
    </row>
    <row r="24" spans="1:29" ht="12.75">
      <c r="A24" s="19">
        <v>21</v>
      </c>
      <c r="B24" s="20" t="s">
        <v>154</v>
      </c>
      <c r="C24" s="20">
        <v>170</v>
      </c>
      <c r="D24" s="21">
        <v>27</v>
      </c>
      <c r="E24" s="28">
        <v>47</v>
      </c>
      <c r="F24" s="22">
        <v>154</v>
      </c>
      <c r="G24" s="23">
        <f t="shared" si="0"/>
        <v>27</v>
      </c>
      <c r="H24" s="24">
        <f t="shared" si="1"/>
        <v>181</v>
      </c>
      <c r="I24" s="22">
        <v>173</v>
      </c>
      <c r="J24" s="23">
        <f t="shared" si="2"/>
        <v>27</v>
      </c>
      <c r="K24" s="24">
        <f t="shared" si="3"/>
        <v>200</v>
      </c>
      <c r="L24" s="27">
        <f t="shared" si="4"/>
        <v>381</v>
      </c>
      <c r="M24" s="22">
        <v>158</v>
      </c>
      <c r="N24" s="23">
        <f t="shared" si="5"/>
        <v>27</v>
      </c>
      <c r="O24" s="24">
        <f t="shared" si="6"/>
        <v>185</v>
      </c>
      <c r="P24" s="27">
        <f t="shared" si="7"/>
        <v>566</v>
      </c>
      <c r="Q24" s="22">
        <v>146</v>
      </c>
      <c r="R24" s="23">
        <f t="shared" si="8"/>
        <v>27</v>
      </c>
      <c r="S24" s="24">
        <f t="shared" si="9"/>
        <v>173</v>
      </c>
      <c r="T24" s="27">
        <f t="shared" si="10"/>
        <v>739</v>
      </c>
      <c r="U24" s="22">
        <v>124</v>
      </c>
      <c r="V24" s="23">
        <f t="shared" si="11"/>
        <v>27</v>
      </c>
      <c r="W24" s="24">
        <f t="shared" si="12"/>
        <v>151</v>
      </c>
      <c r="X24" s="27">
        <f t="shared" si="13"/>
        <v>890</v>
      </c>
      <c r="Y24" s="22">
        <v>151</v>
      </c>
      <c r="Z24" s="23">
        <f t="shared" si="14"/>
        <v>27</v>
      </c>
      <c r="AA24" s="24">
        <f t="shared" si="15"/>
        <v>178</v>
      </c>
      <c r="AB24" s="25">
        <f t="shared" si="16"/>
        <v>1068</v>
      </c>
      <c r="AC24" s="26">
        <f t="shared" si="18"/>
        <v>151</v>
      </c>
    </row>
    <row r="25" spans="1:29" ht="12.75">
      <c r="A25" s="19">
        <v>22</v>
      </c>
      <c r="B25" s="20" t="s">
        <v>180</v>
      </c>
      <c r="C25" s="20">
        <v>170</v>
      </c>
      <c r="D25" s="21">
        <v>27</v>
      </c>
      <c r="E25" s="28">
        <v>56</v>
      </c>
      <c r="F25" s="22">
        <v>171</v>
      </c>
      <c r="G25" s="23">
        <f t="shared" si="0"/>
        <v>27</v>
      </c>
      <c r="H25" s="24">
        <f t="shared" si="1"/>
        <v>198</v>
      </c>
      <c r="I25" s="22">
        <v>139</v>
      </c>
      <c r="J25" s="23">
        <f t="shared" si="2"/>
        <v>27</v>
      </c>
      <c r="K25" s="24">
        <f t="shared" si="3"/>
        <v>166</v>
      </c>
      <c r="L25" s="27">
        <f t="shared" si="4"/>
        <v>364</v>
      </c>
      <c r="M25" s="22">
        <v>162</v>
      </c>
      <c r="N25" s="23">
        <f t="shared" si="5"/>
        <v>27</v>
      </c>
      <c r="O25" s="24">
        <f t="shared" si="6"/>
        <v>189</v>
      </c>
      <c r="P25" s="27">
        <f t="shared" si="7"/>
        <v>553</v>
      </c>
      <c r="Q25" s="22">
        <v>153</v>
      </c>
      <c r="R25" s="23">
        <f t="shared" si="8"/>
        <v>27</v>
      </c>
      <c r="S25" s="24">
        <f t="shared" si="9"/>
        <v>180</v>
      </c>
      <c r="T25" s="27">
        <f t="shared" si="10"/>
        <v>733</v>
      </c>
      <c r="U25" s="22">
        <v>156</v>
      </c>
      <c r="V25" s="23">
        <f t="shared" si="11"/>
        <v>27</v>
      </c>
      <c r="W25" s="24">
        <f t="shared" si="12"/>
        <v>183</v>
      </c>
      <c r="X25" s="27">
        <f t="shared" si="13"/>
        <v>916</v>
      </c>
      <c r="Y25" s="22">
        <v>118</v>
      </c>
      <c r="Z25" s="23">
        <f t="shared" si="14"/>
        <v>27</v>
      </c>
      <c r="AA25" s="24">
        <f t="shared" si="15"/>
        <v>145</v>
      </c>
      <c r="AB25" s="25">
        <f t="shared" si="16"/>
        <v>1061</v>
      </c>
      <c r="AC25" s="26">
        <f t="shared" si="18"/>
        <v>149.83333333333334</v>
      </c>
    </row>
    <row r="26" spans="1:29" ht="12.75">
      <c r="A26" s="19">
        <v>23</v>
      </c>
      <c r="B26" s="20" t="s">
        <v>169</v>
      </c>
      <c r="C26" s="20">
        <v>141</v>
      </c>
      <c r="D26" s="21">
        <v>53</v>
      </c>
      <c r="E26" s="28">
        <v>27</v>
      </c>
      <c r="F26" s="22">
        <v>151</v>
      </c>
      <c r="G26" s="23">
        <f t="shared" si="0"/>
        <v>53</v>
      </c>
      <c r="H26" s="24">
        <f t="shared" si="1"/>
        <v>204</v>
      </c>
      <c r="I26" s="22">
        <v>102</v>
      </c>
      <c r="J26" s="23">
        <f t="shared" si="2"/>
        <v>53</v>
      </c>
      <c r="K26" s="24">
        <f t="shared" si="3"/>
        <v>155</v>
      </c>
      <c r="L26" s="27">
        <f t="shared" si="4"/>
        <v>359</v>
      </c>
      <c r="M26" s="22">
        <v>115</v>
      </c>
      <c r="N26" s="23">
        <f t="shared" si="5"/>
        <v>53</v>
      </c>
      <c r="O26" s="24">
        <f t="shared" si="6"/>
        <v>168</v>
      </c>
      <c r="P26" s="27">
        <f t="shared" si="7"/>
        <v>527</v>
      </c>
      <c r="Q26" s="22">
        <v>119</v>
      </c>
      <c r="R26" s="23">
        <f t="shared" si="8"/>
        <v>53</v>
      </c>
      <c r="S26" s="24">
        <f t="shared" si="9"/>
        <v>172</v>
      </c>
      <c r="T26" s="27">
        <f t="shared" si="10"/>
        <v>699</v>
      </c>
      <c r="U26" s="22">
        <v>113</v>
      </c>
      <c r="V26" s="23">
        <f t="shared" si="11"/>
        <v>53</v>
      </c>
      <c r="W26" s="24">
        <f t="shared" si="12"/>
        <v>166</v>
      </c>
      <c r="X26" s="27">
        <f t="shared" si="13"/>
        <v>865</v>
      </c>
      <c r="Y26" s="22">
        <v>139</v>
      </c>
      <c r="Z26" s="23">
        <f t="shared" si="14"/>
        <v>53</v>
      </c>
      <c r="AA26" s="24">
        <f t="shared" si="15"/>
        <v>192</v>
      </c>
      <c r="AB26" s="25">
        <f t="shared" si="16"/>
        <v>1057</v>
      </c>
      <c r="AC26" s="26">
        <f aca="true" t="shared" si="19" ref="AC26:AC35">AVERAGE(F26,I26,M26,Q26,U26,Y26)</f>
        <v>123.16666666666667</v>
      </c>
    </row>
    <row r="27" spans="1:29" ht="12.75">
      <c r="A27" s="19">
        <v>24</v>
      </c>
      <c r="B27" s="20" t="s">
        <v>156</v>
      </c>
      <c r="C27" s="20">
        <v>177</v>
      </c>
      <c r="D27" s="21">
        <v>20</v>
      </c>
      <c r="E27" s="28">
        <v>52</v>
      </c>
      <c r="F27" s="22">
        <v>141</v>
      </c>
      <c r="G27" s="23">
        <f t="shared" si="0"/>
        <v>20</v>
      </c>
      <c r="H27" s="24">
        <f t="shared" si="1"/>
        <v>161</v>
      </c>
      <c r="I27" s="22">
        <v>134</v>
      </c>
      <c r="J27" s="23">
        <f t="shared" si="2"/>
        <v>20</v>
      </c>
      <c r="K27" s="24">
        <f t="shared" si="3"/>
        <v>154</v>
      </c>
      <c r="L27" s="27">
        <f t="shared" si="4"/>
        <v>315</v>
      </c>
      <c r="M27" s="22">
        <v>139</v>
      </c>
      <c r="N27" s="23">
        <f t="shared" si="5"/>
        <v>20</v>
      </c>
      <c r="O27" s="24">
        <f t="shared" si="6"/>
        <v>159</v>
      </c>
      <c r="P27" s="27">
        <f t="shared" si="7"/>
        <v>474</v>
      </c>
      <c r="Q27" s="22">
        <v>150</v>
      </c>
      <c r="R27" s="23">
        <f t="shared" si="8"/>
        <v>20</v>
      </c>
      <c r="S27" s="24">
        <f t="shared" si="9"/>
        <v>170</v>
      </c>
      <c r="T27" s="27">
        <f t="shared" si="10"/>
        <v>644</v>
      </c>
      <c r="U27" s="22">
        <v>174</v>
      </c>
      <c r="V27" s="23">
        <f t="shared" si="11"/>
        <v>20</v>
      </c>
      <c r="W27" s="24">
        <f t="shared" si="12"/>
        <v>194</v>
      </c>
      <c r="X27" s="27">
        <f t="shared" si="13"/>
        <v>838</v>
      </c>
      <c r="Y27" s="22">
        <v>171</v>
      </c>
      <c r="Z27" s="23">
        <f t="shared" si="14"/>
        <v>20</v>
      </c>
      <c r="AA27" s="24">
        <f t="shared" si="15"/>
        <v>191</v>
      </c>
      <c r="AB27" s="25">
        <f t="shared" si="16"/>
        <v>1029</v>
      </c>
      <c r="AC27" s="26">
        <f t="shared" si="19"/>
        <v>151.5</v>
      </c>
    </row>
    <row r="28" spans="1:29" ht="12.75">
      <c r="A28" s="19">
        <v>25</v>
      </c>
      <c r="B28" s="20" t="s">
        <v>137</v>
      </c>
      <c r="C28" s="20">
        <v>175</v>
      </c>
      <c r="D28" s="21">
        <v>22</v>
      </c>
      <c r="E28" s="28">
        <v>31</v>
      </c>
      <c r="F28" s="22">
        <v>141</v>
      </c>
      <c r="G28" s="23">
        <f t="shared" si="0"/>
        <v>22</v>
      </c>
      <c r="H28" s="24">
        <f t="shared" si="1"/>
        <v>163</v>
      </c>
      <c r="I28" s="22">
        <v>167</v>
      </c>
      <c r="J28" s="23">
        <f t="shared" si="2"/>
        <v>22</v>
      </c>
      <c r="K28" s="24">
        <f t="shared" si="3"/>
        <v>189</v>
      </c>
      <c r="L28" s="27">
        <f t="shared" si="4"/>
        <v>352</v>
      </c>
      <c r="M28" s="22">
        <v>180</v>
      </c>
      <c r="N28" s="23">
        <f t="shared" si="5"/>
        <v>22</v>
      </c>
      <c r="O28" s="24">
        <f t="shared" si="6"/>
        <v>202</v>
      </c>
      <c r="P28" s="27">
        <f t="shared" si="7"/>
        <v>554</v>
      </c>
      <c r="Q28" s="22">
        <v>114</v>
      </c>
      <c r="R28" s="23">
        <f t="shared" si="8"/>
        <v>22</v>
      </c>
      <c r="S28" s="24">
        <f t="shared" si="9"/>
        <v>136</v>
      </c>
      <c r="T28" s="27">
        <f t="shared" si="10"/>
        <v>690</v>
      </c>
      <c r="U28" s="22">
        <v>161</v>
      </c>
      <c r="V28" s="23">
        <f t="shared" si="11"/>
        <v>22</v>
      </c>
      <c r="W28" s="24">
        <f t="shared" si="12"/>
        <v>183</v>
      </c>
      <c r="X28" s="27">
        <f t="shared" si="13"/>
        <v>873</v>
      </c>
      <c r="Y28" s="22">
        <v>126</v>
      </c>
      <c r="Z28" s="23">
        <f t="shared" si="14"/>
        <v>22</v>
      </c>
      <c r="AA28" s="24">
        <f t="shared" si="15"/>
        <v>148</v>
      </c>
      <c r="AB28" s="25">
        <f t="shared" si="16"/>
        <v>1021</v>
      </c>
      <c r="AC28" s="26">
        <f t="shared" si="19"/>
        <v>148.16666666666666</v>
      </c>
    </row>
    <row r="29" spans="1:29" ht="12.75">
      <c r="A29" s="19">
        <v>26</v>
      </c>
      <c r="B29" s="20" t="s">
        <v>168</v>
      </c>
      <c r="C29" s="20">
        <v>132</v>
      </c>
      <c r="D29" s="21">
        <v>61</v>
      </c>
      <c r="E29" s="28">
        <v>25</v>
      </c>
      <c r="F29" s="22">
        <v>97</v>
      </c>
      <c r="G29" s="23">
        <f t="shared" si="0"/>
        <v>61</v>
      </c>
      <c r="H29" s="24">
        <f t="shared" si="1"/>
        <v>158</v>
      </c>
      <c r="I29" s="22">
        <v>129</v>
      </c>
      <c r="J29" s="23">
        <f t="shared" si="2"/>
        <v>61</v>
      </c>
      <c r="K29" s="24">
        <f t="shared" si="3"/>
        <v>190</v>
      </c>
      <c r="L29" s="27">
        <f t="shared" si="4"/>
        <v>348</v>
      </c>
      <c r="M29" s="22">
        <v>118</v>
      </c>
      <c r="N29" s="23">
        <f t="shared" si="5"/>
        <v>61</v>
      </c>
      <c r="O29" s="24">
        <f t="shared" si="6"/>
        <v>179</v>
      </c>
      <c r="P29" s="27">
        <f t="shared" si="7"/>
        <v>527</v>
      </c>
      <c r="Q29" s="22">
        <v>105</v>
      </c>
      <c r="R29" s="23">
        <f t="shared" si="8"/>
        <v>61</v>
      </c>
      <c r="S29" s="24">
        <f t="shared" si="9"/>
        <v>166</v>
      </c>
      <c r="T29" s="27">
        <f t="shared" si="10"/>
        <v>693</v>
      </c>
      <c r="U29" s="22">
        <v>84</v>
      </c>
      <c r="V29" s="23">
        <f t="shared" si="11"/>
        <v>61</v>
      </c>
      <c r="W29" s="24">
        <f t="shared" si="12"/>
        <v>145</v>
      </c>
      <c r="X29" s="27">
        <f t="shared" si="13"/>
        <v>838</v>
      </c>
      <c r="Y29" s="22">
        <v>120</v>
      </c>
      <c r="Z29" s="23">
        <f t="shared" si="14"/>
        <v>61</v>
      </c>
      <c r="AA29" s="24">
        <f t="shared" si="15"/>
        <v>181</v>
      </c>
      <c r="AB29" s="25">
        <f t="shared" si="16"/>
        <v>1019</v>
      </c>
      <c r="AC29" s="26">
        <f t="shared" si="19"/>
        <v>108.83333333333333</v>
      </c>
    </row>
    <row r="30" spans="1:29" ht="12.75">
      <c r="A30" s="19">
        <v>27</v>
      </c>
      <c r="B30" s="20" t="s">
        <v>133</v>
      </c>
      <c r="C30" s="20">
        <v>170</v>
      </c>
      <c r="D30" s="21">
        <v>27</v>
      </c>
      <c r="E30" s="28">
        <v>27</v>
      </c>
      <c r="F30" s="22">
        <v>130</v>
      </c>
      <c r="G30" s="23">
        <f t="shared" si="0"/>
        <v>27</v>
      </c>
      <c r="H30" s="24">
        <f t="shared" si="1"/>
        <v>157</v>
      </c>
      <c r="I30" s="22">
        <v>124</v>
      </c>
      <c r="J30" s="23">
        <f t="shared" si="2"/>
        <v>27</v>
      </c>
      <c r="K30" s="24">
        <f t="shared" si="3"/>
        <v>151</v>
      </c>
      <c r="L30" s="27">
        <f t="shared" si="4"/>
        <v>308</v>
      </c>
      <c r="M30" s="22">
        <v>155</v>
      </c>
      <c r="N30" s="23">
        <f t="shared" si="5"/>
        <v>27</v>
      </c>
      <c r="O30" s="24">
        <f t="shared" si="6"/>
        <v>182</v>
      </c>
      <c r="P30" s="27">
        <f t="shared" si="7"/>
        <v>490</v>
      </c>
      <c r="Q30" s="22">
        <v>184</v>
      </c>
      <c r="R30" s="23">
        <f t="shared" si="8"/>
        <v>27</v>
      </c>
      <c r="S30" s="24">
        <f t="shared" si="9"/>
        <v>211</v>
      </c>
      <c r="T30" s="27">
        <f t="shared" si="10"/>
        <v>701</v>
      </c>
      <c r="U30" s="22">
        <v>132</v>
      </c>
      <c r="V30" s="23">
        <f t="shared" si="11"/>
        <v>27</v>
      </c>
      <c r="W30" s="24">
        <f t="shared" si="12"/>
        <v>159</v>
      </c>
      <c r="X30" s="27">
        <f t="shared" si="13"/>
        <v>860</v>
      </c>
      <c r="Y30" s="22">
        <v>105</v>
      </c>
      <c r="Z30" s="23">
        <f t="shared" si="14"/>
        <v>27</v>
      </c>
      <c r="AA30" s="24">
        <f t="shared" si="15"/>
        <v>132</v>
      </c>
      <c r="AB30" s="25">
        <f t="shared" si="16"/>
        <v>992</v>
      </c>
      <c r="AC30" s="26">
        <f t="shared" si="19"/>
        <v>138.33333333333334</v>
      </c>
    </row>
    <row r="31" spans="1:29" ht="12.75">
      <c r="A31" s="19">
        <v>28</v>
      </c>
      <c r="B31" s="20" t="s">
        <v>148</v>
      </c>
      <c r="C31" s="20">
        <v>171</v>
      </c>
      <c r="D31" s="21">
        <v>26</v>
      </c>
      <c r="E31" s="28">
        <v>39</v>
      </c>
      <c r="F31" s="22">
        <v>129</v>
      </c>
      <c r="G31" s="23">
        <f t="shared" si="0"/>
        <v>26</v>
      </c>
      <c r="H31" s="24">
        <f t="shared" si="1"/>
        <v>155</v>
      </c>
      <c r="I31" s="22">
        <v>102</v>
      </c>
      <c r="J31" s="23">
        <f t="shared" si="2"/>
        <v>26</v>
      </c>
      <c r="K31" s="24">
        <f t="shared" si="3"/>
        <v>128</v>
      </c>
      <c r="L31" s="27">
        <f t="shared" si="4"/>
        <v>283</v>
      </c>
      <c r="M31" s="22">
        <v>120</v>
      </c>
      <c r="N31" s="23">
        <f t="shared" si="5"/>
        <v>26</v>
      </c>
      <c r="O31" s="24">
        <f t="shared" si="6"/>
        <v>146</v>
      </c>
      <c r="P31" s="27">
        <f t="shared" si="7"/>
        <v>429</v>
      </c>
      <c r="Q31" s="22">
        <v>113</v>
      </c>
      <c r="R31" s="23">
        <f t="shared" si="8"/>
        <v>26</v>
      </c>
      <c r="S31" s="24">
        <f t="shared" si="9"/>
        <v>139</v>
      </c>
      <c r="T31" s="27">
        <f t="shared" si="10"/>
        <v>568</v>
      </c>
      <c r="U31" s="22">
        <v>166</v>
      </c>
      <c r="V31" s="23">
        <f t="shared" si="11"/>
        <v>26</v>
      </c>
      <c r="W31" s="24">
        <f t="shared" si="12"/>
        <v>192</v>
      </c>
      <c r="X31" s="27">
        <f t="shared" si="13"/>
        <v>760</v>
      </c>
      <c r="Y31" s="22">
        <v>189</v>
      </c>
      <c r="Z31" s="23">
        <f t="shared" si="14"/>
        <v>26</v>
      </c>
      <c r="AA31" s="24">
        <f t="shared" si="15"/>
        <v>215</v>
      </c>
      <c r="AB31" s="25">
        <f t="shared" si="16"/>
        <v>975</v>
      </c>
      <c r="AC31" s="26">
        <f t="shared" si="19"/>
        <v>136.5</v>
      </c>
    </row>
    <row r="32" spans="1:29" ht="12.75">
      <c r="A32" s="19">
        <v>29</v>
      </c>
      <c r="B32" s="20" t="s">
        <v>151</v>
      </c>
      <c r="C32" s="20">
        <v>189</v>
      </c>
      <c r="D32" s="21">
        <v>9</v>
      </c>
      <c r="E32" s="28">
        <v>43</v>
      </c>
      <c r="F32" s="22">
        <v>146</v>
      </c>
      <c r="G32" s="23">
        <f t="shared" si="0"/>
        <v>9</v>
      </c>
      <c r="H32" s="24">
        <f t="shared" si="1"/>
        <v>155</v>
      </c>
      <c r="I32" s="22">
        <v>151</v>
      </c>
      <c r="J32" s="23">
        <f t="shared" si="2"/>
        <v>9</v>
      </c>
      <c r="K32" s="24">
        <f t="shared" si="3"/>
        <v>160</v>
      </c>
      <c r="L32" s="27">
        <f t="shared" si="4"/>
        <v>315</v>
      </c>
      <c r="M32" s="22">
        <v>126</v>
      </c>
      <c r="N32" s="23">
        <f t="shared" si="5"/>
        <v>9</v>
      </c>
      <c r="O32" s="24">
        <f t="shared" si="6"/>
        <v>135</v>
      </c>
      <c r="P32" s="27">
        <f t="shared" si="7"/>
        <v>450</v>
      </c>
      <c r="Q32" s="22">
        <v>208</v>
      </c>
      <c r="R32" s="23">
        <f t="shared" si="8"/>
        <v>9</v>
      </c>
      <c r="S32" s="24">
        <f t="shared" si="9"/>
        <v>217</v>
      </c>
      <c r="T32" s="27">
        <f t="shared" si="10"/>
        <v>667</v>
      </c>
      <c r="U32" s="22">
        <v>135</v>
      </c>
      <c r="V32" s="23">
        <f t="shared" si="11"/>
        <v>9</v>
      </c>
      <c r="W32" s="24">
        <f t="shared" si="12"/>
        <v>144</v>
      </c>
      <c r="X32" s="27">
        <f t="shared" si="13"/>
        <v>811</v>
      </c>
      <c r="Y32" s="22">
        <v>126</v>
      </c>
      <c r="Z32" s="23">
        <f t="shared" si="14"/>
        <v>9</v>
      </c>
      <c r="AA32" s="24">
        <f t="shared" si="15"/>
        <v>135</v>
      </c>
      <c r="AB32" s="25">
        <f t="shared" si="16"/>
        <v>946</v>
      </c>
      <c r="AC32" s="26">
        <f t="shared" si="19"/>
        <v>148.66666666666666</v>
      </c>
    </row>
    <row r="33" spans="1:29" ht="12.75">
      <c r="A33" s="19">
        <v>30</v>
      </c>
      <c r="B33" s="20" t="s">
        <v>131</v>
      </c>
      <c r="C33" s="20">
        <v>168</v>
      </c>
      <c r="D33" s="21">
        <v>28</v>
      </c>
      <c r="E33" s="28">
        <v>25</v>
      </c>
      <c r="F33" s="22">
        <v>151</v>
      </c>
      <c r="G33" s="23">
        <f t="shared" si="0"/>
        <v>28</v>
      </c>
      <c r="H33" s="24">
        <f t="shared" si="1"/>
        <v>179</v>
      </c>
      <c r="I33" s="22">
        <v>144</v>
      </c>
      <c r="J33" s="23">
        <f t="shared" si="2"/>
        <v>28</v>
      </c>
      <c r="K33" s="24">
        <f t="shared" si="3"/>
        <v>172</v>
      </c>
      <c r="L33" s="27">
        <f t="shared" si="4"/>
        <v>351</v>
      </c>
      <c r="M33" s="22">
        <v>98</v>
      </c>
      <c r="N33" s="23">
        <f t="shared" si="5"/>
        <v>28</v>
      </c>
      <c r="O33" s="24">
        <f t="shared" si="6"/>
        <v>126</v>
      </c>
      <c r="P33" s="27">
        <f t="shared" si="7"/>
        <v>477</v>
      </c>
      <c r="Q33" s="22">
        <v>155</v>
      </c>
      <c r="R33" s="23">
        <f t="shared" si="8"/>
        <v>28</v>
      </c>
      <c r="S33" s="24">
        <f t="shared" si="9"/>
        <v>183</v>
      </c>
      <c r="T33" s="27">
        <f t="shared" si="10"/>
        <v>660</v>
      </c>
      <c r="U33" s="22">
        <v>100</v>
      </c>
      <c r="V33" s="23">
        <f t="shared" si="11"/>
        <v>28</v>
      </c>
      <c r="W33" s="24">
        <f t="shared" si="12"/>
        <v>128</v>
      </c>
      <c r="X33" s="27">
        <f t="shared" si="13"/>
        <v>788</v>
      </c>
      <c r="Y33" s="22">
        <v>125</v>
      </c>
      <c r="Z33" s="23">
        <f t="shared" si="14"/>
        <v>28</v>
      </c>
      <c r="AA33" s="24">
        <f t="shared" si="15"/>
        <v>153</v>
      </c>
      <c r="AB33" s="25">
        <f t="shared" si="16"/>
        <v>941</v>
      </c>
      <c r="AC33" s="26">
        <f t="shared" si="19"/>
        <v>128.83333333333334</v>
      </c>
    </row>
    <row r="34" spans="1:29" ht="12.75">
      <c r="A34" s="19">
        <v>31</v>
      </c>
      <c r="B34" s="20" t="s">
        <v>178</v>
      </c>
      <c r="C34" s="20">
        <v>145</v>
      </c>
      <c r="D34" s="21">
        <v>49</v>
      </c>
      <c r="E34" s="28">
        <v>25</v>
      </c>
      <c r="F34" s="22">
        <v>84</v>
      </c>
      <c r="G34" s="23">
        <f t="shared" si="0"/>
        <v>49</v>
      </c>
      <c r="H34" s="24">
        <f t="shared" si="1"/>
        <v>133</v>
      </c>
      <c r="I34" s="22">
        <v>111</v>
      </c>
      <c r="J34" s="23">
        <f t="shared" si="2"/>
        <v>49</v>
      </c>
      <c r="K34" s="24">
        <f t="shared" si="3"/>
        <v>160</v>
      </c>
      <c r="L34" s="27">
        <f t="shared" si="4"/>
        <v>293</v>
      </c>
      <c r="M34" s="22">
        <v>87</v>
      </c>
      <c r="N34" s="23">
        <f t="shared" si="5"/>
        <v>49</v>
      </c>
      <c r="O34" s="24">
        <f t="shared" si="6"/>
        <v>136</v>
      </c>
      <c r="P34" s="27">
        <f t="shared" si="7"/>
        <v>429</v>
      </c>
      <c r="Q34" s="22">
        <v>126</v>
      </c>
      <c r="R34" s="23">
        <f t="shared" si="8"/>
        <v>49</v>
      </c>
      <c r="S34" s="24">
        <f t="shared" si="9"/>
        <v>175</v>
      </c>
      <c r="T34" s="27">
        <f t="shared" si="10"/>
        <v>604</v>
      </c>
      <c r="U34" s="22">
        <v>138</v>
      </c>
      <c r="V34" s="23">
        <f t="shared" si="11"/>
        <v>49</v>
      </c>
      <c r="W34" s="24">
        <f t="shared" si="12"/>
        <v>187</v>
      </c>
      <c r="X34" s="27">
        <f t="shared" si="13"/>
        <v>791</v>
      </c>
      <c r="Y34" s="22">
        <v>78</v>
      </c>
      <c r="Z34" s="23">
        <f t="shared" si="14"/>
        <v>49</v>
      </c>
      <c r="AA34" s="24">
        <f t="shared" si="15"/>
        <v>127</v>
      </c>
      <c r="AB34" s="25">
        <f t="shared" si="16"/>
        <v>918</v>
      </c>
      <c r="AC34" s="26">
        <f t="shared" si="19"/>
        <v>104</v>
      </c>
    </row>
    <row r="35" spans="1:29" ht="12.75">
      <c r="A35" s="19">
        <v>32</v>
      </c>
      <c r="B35" s="20" t="s">
        <v>139</v>
      </c>
      <c r="C35" s="20">
        <v>146</v>
      </c>
      <c r="D35" s="21">
        <v>48</v>
      </c>
      <c r="E35" s="28">
        <v>33</v>
      </c>
      <c r="F35" s="22">
        <v>130</v>
      </c>
      <c r="G35" s="23">
        <f t="shared" si="0"/>
        <v>48</v>
      </c>
      <c r="H35" s="24">
        <f t="shared" si="1"/>
        <v>178</v>
      </c>
      <c r="I35" s="22">
        <v>141</v>
      </c>
      <c r="J35" s="23">
        <f t="shared" si="2"/>
        <v>48</v>
      </c>
      <c r="K35" s="24">
        <f t="shared" si="3"/>
        <v>189</v>
      </c>
      <c r="L35" s="27">
        <f t="shared" si="4"/>
        <v>367</v>
      </c>
      <c r="M35" s="22" t="s">
        <v>198</v>
      </c>
      <c r="N35" s="23">
        <f t="shared" si="5"/>
        <v>48</v>
      </c>
      <c r="O35" s="24">
        <f t="shared" si="6"/>
        <v>48</v>
      </c>
      <c r="P35" s="27">
        <f t="shared" si="7"/>
        <v>415</v>
      </c>
      <c r="Q35" s="22" t="s">
        <v>198</v>
      </c>
      <c r="R35" s="23">
        <f t="shared" si="8"/>
        <v>48</v>
      </c>
      <c r="S35" s="24">
        <f t="shared" si="9"/>
        <v>48</v>
      </c>
      <c r="T35" s="27">
        <f t="shared" si="10"/>
        <v>463</v>
      </c>
      <c r="U35" s="22" t="s">
        <v>198</v>
      </c>
      <c r="V35" s="23">
        <f t="shared" si="11"/>
        <v>48</v>
      </c>
      <c r="W35" s="24">
        <f t="shared" si="12"/>
        <v>48</v>
      </c>
      <c r="X35" s="27">
        <f t="shared" si="13"/>
        <v>511</v>
      </c>
      <c r="Y35" s="22" t="s">
        <v>198</v>
      </c>
      <c r="Z35" s="23">
        <f t="shared" si="14"/>
        <v>48</v>
      </c>
      <c r="AA35" s="24">
        <f t="shared" si="15"/>
        <v>48</v>
      </c>
      <c r="AB35" s="25">
        <f t="shared" si="16"/>
        <v>559</v>
      </c>
      <c r="AC35" s="26">
        <f t="shared" si="19"/>
        <v>135.5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showZeros="0" zoomScalePageLayoutView="0" workbookViewId="0" topLeftCell="A24">
      <selection activeCell="B48" sqref="B4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9" t="s">
        <v>181</v>
      </c>
      <c r="B1" s="66"/>
      <c r="D1" s="70"/>
      <c r="E1" s="66"/>
      <c r="F1" s="66"/>
      <c r="G1" s="71"/>
      <c r="H1" s="71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147</v>
      </c>
      <c r="C4" s="57">
        <v>39</v>
      </c>
      <c r="D4" s="9">
        <v>221</v>
      </c>
      <c r="E4" s="9">
        <v>139</v>
      </c>
      <c r="F4" s="9">
        <v>192</v>
      </c>
      <c r="G4" s="10">
        <f aca="true" t="shared" si="0" ref="G4:G12">SUM(D4:F4)</f>
        <v>552</v>
      </c>
      <c r="H4" s="11">
        <f aca="true" t="shared" si="1" ref="H4:H12">AVERAGE(D4:F4)</f>
        <v>184</v>
      </c>
    </row>
    <row r="5" spans="1:8" ht="15">
      <c r="A5" s="6">
        <v>2</v>
      </c>
      <c r="B5" s="7" t="s">
        <v>138</v>
      </c>
      <c r="C5" s="57">
        <v>31</v>
      </c>
      <c r="D5" s="9">
        <v>138</v>
      </c>
      <c r="E5" s="9">
        <v>208</v>
      </c>
      <c r="F5" s="9">
        <v>178</v>
      </c>
      <c r="G5" s="10">
        <f t="shared" si="0"/>
        <v>524</v>
      </c>
      <c r="H5" s="11">
        <f t="shared" si="1"/>
        <v>174.66666666666666</v>
      </c>
    </row>
    <row r="6" spans="1:8" ht="15">
      <c r="A6" s="6">
        <v>3</v>
      </c>
      <c r="B6" s="7" t="s">
        <v>152</v>
      </c>
      <c r="C6" s="57">
        <v>43</v>
      </c>
      <c r="D6" s="9">
        <v>159</v>
      </c>
      <c r="E6" s="9">
        <v>169</v>
      </c>
      <c r="F6" s="9">
        <v>188</v>
      </c>
      <c r="G6" s="10">
        <f t="shared" si="0"/>
        <v>516</v>
      </c>
      <c r="H6" s="11">
        <f t="shared" si="1"/>
        <v>172</v>
      </c>
    </row>
    <row r="7" spans="1:8" ht="15">
      <c r="A7" s="6">
        <v>4</v>
      </c>
      <c r="B7" s="7" t="s">
        <v>154</v>
      </c>
      <c r="C7" s="57">
        <v>47</v>
      </c>
      <c r="D7" s="9">
        <v>154</v>
      </c>
      <c r="E7" s="9">
        <v>173</v>
      </c>
      <c r="F7" s="9">
        <v>158</v>
      </c>
      <c r="G7" s="10">
        <f t="shared" si="0"/>
        <v>485</v>
      </c>
      <c r="H7" s="11">
        <f t="shared" si="1"/>
        <v>161.66666666666666</v>
      </c>
    </row>
    <row r="8" spans="1:8" ht="15">
      <c r="A8" s="6">
        <v>5</v>
      </c>
      <c r="B8" s="7" t="s">
        <v>158</v>
      </c>
      <c r="C8" s="57">
        <v>55</v>
      </c>
      <c r="D8" s="9">
        <v>176</v>
      </c>
      <c r="E8" s="9">
        <v>166</v>
      </c>
      <c r="F8" s="9">
        <v>125</v>
      </c>
      <c r="G8" s="10">
        <f t="shared" si="0"/>
        <v>467</v>
      </c>
      <c r="H8" s="11">
        <f t="shared" si="1"/>
        <v>155.66666666666666</v>
      </c>
    </row>
    <row r="9" spans="1:8" ht="15">
      <c r="A9" s="6">
        <v>6</v>
      </c>
      <c r="B9" s="7" t="s">
        <v>144</v>
      </c>
      <c r="C9" s="57">
        <v>36</v>
      </c>
      <c r="D9" s="9">
        <v>154</v>
      </c>
      <c r="E9" s="9">
        <v>144</v>
      </c>
      <c r="F9" s="9">
        <v>139</v>
      </c>
      <c r="G9" s="10">
        <f t="shared" si="0"/>
        <v>437</v>
      </c>
      <c r="H9" s="11">
        <f t="shared" si="1"/>
        <v>145.66666666666666</v>
      </c>
    </row>
    <row r="10" spans="1:8" ht="15">
      <c r="A10" s="6">
        <v>7</v>
      </c>
      <c r="B10" s="7" t="s">
        <v>142</v>
      </c>
      <c r="C10" s="57">
        <v>35</v>
      </c>
      <c r="D10" s="9">
        <v>136</v>
      </c>
      <c r="E10" s="9">
        <v>136</v>
      </c>
      <c r="F10" s="9">
        <v>153</v>
      </c>
      <c r="G10" s="10">
        <f t="shared" si="0"/>
        <v>425</v>
      </c>
      <c r="H10" s="11">
        <f t="shared" si="1"/>
        <v>141.66666666666666</v>
      </c>
    </row>
    <row r="11" spans="1:8" ht="15">
      <c r="A11" s="6">
        <v>8</v>
      </c>
      <c r="B11" s="7" t="s">
        <v>156</v>
      </c>
      <c r="C11" s="57">
        <v>52</v>
      </c>
      <c r="D11" s="9">
        <v>141</v>
      </c>
      <c r="E11" s="9">
        <v>134</v>
      </c>
      <c r="F11" s="9">
        <v>139</v>
      </c>
      <c r="G11" s="10">
        <f t="shared" si="0"/>
        <v>414</v>
      </c>
      <c r="H11" s="11">
        <f t="shared" si="1"/>
        <v>138</v>
      </c>
    </row>
    <row r="12" spans="1:8" ht="15">
      <c r="A12" s="6">
        <v>9</v>
      </c>
      <c r="B12" s="7" t="s">
        <v>131</v>
      </c>
      <c r="C12" s="57">
        <v>25</v>
      </c>
      <c r="D12" s="9">
        <v>151</v>
      </c>
      <c r="E12" s="9">
        <v>144</v>
      </c>
      <c r="F12" s="9">
        <v>98</v>
      </c>
      <c r="G12" s="10">
        <f t="shared" si="0"/>
        <v>393</v>
      </c>
      <c r="H12" s="11">
        <f t="shared" si="1"/>
        <v>131</v>
      </c>
    </row>
    <row r="15" ht="15">
      <c r="B15" s="2" t="s">
        <v>182</v>
      </c>
    </row>
    <row r="16" ht="15.75" thickBot="1"/>
    <row r="17" spans="1:8" ht="15.75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9</v>
      </c>
      <c r="H17" s="5" t="s">
        <v>10</v>
      </c>
    </row>
    <row r="18" spans="1:8" ht="15">
      <c r="A18" s="6">
        <v>1</v>
      </c>
      <c r="B18" s="7" t="s">
        <v>80</v>
      </c>
      <c r="C18" s="58">
        <v>40</v>
      </c>
      <c r="D18" s="9">
        <v>232</v>
      </c>
      <c r="E18" s="9">
        <v>188</v>
      </c>
      <c r="F18" s="9">
        <v>202</v>
      </c>
      <c r="G18" s="10">
        <f aca="true" t="shared" si="2" ref="G18:G30">SUM(D18:F18)</f>
        <v>622</v>
      </c>
      <c r="H18" s="11">
        <f aca="true" t="shared" si="3" ref="H18:H25">AVERAGE(D18:F18)</f>
        <v>207.33333333333334</v>
      </c>
    </row>
    <row r="19" spans="1:8" ht="15">
      <c r="A19" s="6">
        <v>2</v>
      </c>
      <c r="B19" s="7" t="s">
        <v>71</v>
      </c>
      <c r="C19" s="58">
        <v>33</v>
      </c>
      <c r="D19" s="9">
        <v>186</v>
      </c>
      <c r="E19" s="9">
        <v>171</v>
      </c>
      <c r="F19" s="9">
        <v>178</v>
      </c>
      <c r="G19" s="10">
        <f t="shared" si="2"/>
        <v>535</v>
      </c>
      <c r="H19" s="11">
        <f t="shared" si="3"/>
        <v>178.33333333333334</v>
      </c>
    </row>
    <row r="20" spans="1:8" ht="15">
      <c r="A20" s="6">
        <v>3</v>
      </c>
      <c r="B20" s="7" t="s">
        <v>136</v>
      </c>
      <c r="C20" s="58">
        <v>30</v>
      </c>
      <c r="D20" s="9">
        <v>169</v>
      </c>
      <c r="E20" s="9">
        <v>160</v>
      </c>
      <c r="F20" s="9">
        <v>182</v>
      </c>
      <c r="G20" s="10">
        <f t="shared" si="2"/>
        <v>511</v>
      </c>
      <c r="H20" s="11">
        <f t="shared" si="3"/>
        <v>170.33333333333334</v>
      </c>
    </row>
    <row r="21" spans="1:8" ht="15">
      <c r="A21" s="6">
        <v>4</v>
      </c>
      <c r="B21" s="7" t="s">
        <v>89</v>
      </c>
      <c r="C21" s="58">
        <v>44</v>
      </c>
      <c r="D21" s="9">
        <v>155</v>
      </c>
      <c r="E21" s="9">
        <v>162</v>
      </c>
      <c r="F21" s="9">
        <v>193</v>
      </c>
      <c r="G21" s="10">
        <f t="shared" si="2"/>
        <v>510</v>
      </c>
      <c r="H21" s="11">
        <f t="shared" si="3"/>
        <v>170</v>
      </c>
    </row>
    <row r="22" spans="1:8" ht="15">
      <c r="A22" s="6">
        <v>5</v>
      </c>
      <c r="B22" s="7" t="s">
        <v>76</v>
      </c>
      <c r="C22" s="58">
        <v>37</v>
      </c>
      <c r="D22" s="9">
        <v>162</v>
      </c>
      <c r="E22" s="9">
        <v>162</v>
      </c>
      <c r="F22" s="9">
        <v>182</v>
      </c>
      <c r="G22" s="10">
        <f t="shared" si="2"/>
        <v>506</v>
      </c>
      <c r="H22" s="11">
        <f t="shared" si="3"/>
        <v>168.66666666666666</v>
      </c>
    </row>
    <row r="23" spans="1:8" ht="15">
      <c r="A23" s="6">
        <v>6</v>
      </c>
      <c r="B23" s="7" t="s">
        <v>99</v>
      </c>
      <c r="C23" s="58">
        <v>52</v>
      </c>
      <c r="D23" s="9">
        <v>164</v>
      </c>
      <c r="E23" s="9">
        <v>201</v>
      </c>
      <c r="F23" s="9">
        <v>127</v>
      </c>
      <c r="G23" s="10">
        <f t="shared" si="2"/>
        <v>492</v>
      </c>
      <c r="H23" s="11">
        <f t="shared" si="3"/>
        <v>164</v>
      </c>
    </row>
    <row r="24" spans="1:8" ht="15">
      <c r="A24" s="6">
        <v>7</v>
      </c>
      <c r="B24" s="7" t="s">
        <v>140</v>
      </c>
      <c r="C24" s="58">
        <v>34</v>
      </c>
      <c r="D24" s="9">
        <v>154</v>
      </c>
      <c r="E24" s="9">
        <v>200</v>
      </c>
      <c r="F24" s="9">
        <v>134</v>
      </c>
      <c r="G24" s="10">
        <f t="shared" si="2"/>
        <v>488</v>
      </c>
      <c r="H24" s="11">
        <f t="shared" si="3"/>
        <v>162.66666666666666</v>
      </c>
    </row>
    <row r="25" spans="1:8" ht="15">
      <c r="A25" s="6">
        <v>8</v>
      </c>
      <c r="B25" s="7" t="s">
        <v>91</v>
      </c>
      <c r="C25" s="58">
        <v>46</v>
      </c>
      <c r="D25" s="9">
        <v>151</v>
      </c>
      <c r="E25" s="9">
        <v>169</v>
      </c>
      <c r="F25" s="9">
        <v>152</v>
      </c>
      <c r="G25" s="10">
        <f t="shared" si="2"/>
        <v>472</v>
      </c>
      <c r="H25" s="11">
        <f t="shared" si="3"/>
        <v>157.33333333333334</v>
      </c>
    </row>
    <row r="26" spans="1:8" ht="15">
      <c r="A26" s="6">
        <v>9</v>
      </c>
      <c r="B26" s="7" t="s">
        <v>98</v>
      </c>
      <c r="C26" s="58">
        <v>51</v>
      </c>
      <c r="D26" s="9">
        <v>146</v>
      </c>
      <c r="E26" s="9">
        <v>141</v>
      </c>
      <c r="F26" s="9">
        <v>174</v>
      </c>
      <c r="G26" s="10">
        <f t="shared" si="2"/>
        <v>461</v>
      </c>
      <c r="H26" s="11">
        <f>AVERAGE(D26:F26)</f>
        <v>153.66666666666666</v>
      </c>
    </row>
    <row r="27" spans="1:8" ht="15">
      <c r="A27" s="6">
        <v>10</v>
      </c>
      <c r="B27" s="7" t="s">
        <v>151</v>
      </c>
      <c r="C27" s="58">
        <v>43</v>
      </c>
      <c r="D27" s="9">
        <v>146</v>
      </c>
      <c r="E27" s="9">
        <v>151</v>
      </c>
      <c r="F27" s="9">
        <v>126</v>
      </c>
      <c r="G27" s="10">
        <f t="shared" si="2"/>
        <v>423</v>
      </c>
      <c r="H27" s="11">
        <f>AVERAGE(D27:F27)</f>
        <v>141</v>
      </c>
    </row>
    <row r="28" spans="1:8" ht="15">
      <c r="A28" s="6">
        <v>11</v>
      </c>
      <c r="B28" s="7" t="s">
        <v>69</v>
      </c>
      <c r="C28" s="58">
        <v>31</v>
      </c>
      <c r="D28" s="9">
        <v>121</v>
      </c>
      <c r="E28" s="9">
        <v>154</v>
      </c>
      <c r="F28" s="9">
        <v>134</v>
      </c>
      <c r="G28" s="10">
        <f t="shared" si="2"/>
        <v>409</v>
      </c>
      <c r="H28" s="11">
        <f>AVERAGE(D28:F28)</f>
        <v>136.33333333333334</v>
      </c>
    </row>
    <row r="29" spans="1:8" ht="15">
      <c r="A29" s="6">
        <v>12</v>
      </c>
      <c r="B29" s="7" t="s">
        <v>104</v>
      </c>
      <c r="C29" s="58">
        <v>55</v>
      </c>
      <c r="D29" s="9">
        <v>146</v>
      </c>
      <c r="E29" s="9">
        <v>115</v>
      </c>
      <c r="F29" s="9">
        <v>144</v>
      </c>
      <c r="G29" s="10">
        <f t="shared" si="2"/>
        <v>405</v>
      </c>
      <c r="H29" s="11">
        <f>AVERAGE(D29:F29)</f>
        <v>135</v>
      </c>
    </row>
    <row r="30" spans="1:8" ht="15">
      <c r="A30" s="6">
        <v>13</v>
      </c>
      <c r="B30" s="7" t="s">
        <v>148</v>
      </c>
      <c r="C30" s="58">
        <v>39</v>
      </c>
      <c r="D30" s="9">
        <v>129</v>
      </c>
      <c r="E30" s="9">
        <v>102</v>
      </c>
      <c r="F30" s="9">
        <v>120</v>
      </c>
      <c r="G30" s="10">
        <f t="shared" si="2"/>
        <v>351</v>
      </c>
      <c r="H30" s="11">
        <f>AVERAGE(D30:F30)</f>
        <v>117</v>
      </c>
    </row>
    <row r="33" ht="15">
      <c r="B33" s="2" t="s">
        <v>183</v>
      </c>
    </row>
    <row r="34" ht="15.75" thickBot="1"/>
    <row r="35" spans="1:8" ht="15.75">
      <c r="A35" s="4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9</v>
      </c>
      <c r="H35" s="5" t="s">
        <v>10</v>
      </c>
    </row>
    <row r="36" spans="1:8" ht="15">
      <c r="A36" s="6">
        <v>1</v>
      </c>
      <c r="B36" s="7" t="s">
        <v>123</v>
      </c>
      <c r="C36" s="59">
        <v>48</v>
      </c>
      <c r="D36" s="9">
        <v>205</v>
      </c>
      <c r="E36" s="9">
        <v>192</v>
      </c>
      <c r="F36" s="9">
        <v>202</v>
      </c>
      <c r="G36" s="10">
        <f aca="true" t="shared" si="4" ref="G36:G45">SUM(D36:F36)</f>
        <v>599</v>
      </c>
      <c r="H36" s="11">
        <f aca="true" t="shared" si="5" ref="H36:H45">AVERAGE(D36:F36)</f>
        <v>199.66666666666666</v>
      </c>
    </row>
    <row r="37" spans="1:8" ht="15">
      <c r="A37" s="6">
        <v>2</v>
      </c>
      <c r="B37" s="7" t="s">
        <v>129</v>
      </c>
      <c r="C37" s="59">
        <v>55</v>
      </c>
      <c r="D37" s="9">
        <v>197</v>
      </c>
      <c r="E37" s="9">
        <v>172</v>
      </c>
      <c r="F37" s="9">
        <v>188</v>
      </c>
      <c r="G37" s="10">
        <f t="shared" si="4"/>
        <v>557</v>
      </c>
      <c r="H37" s="11">
        <f t="shared" si="5"/>
        <v>185.66666666666666</v>
      </c>
    </row>
    <row r="38" spans="1:8" ht="15">
      <c r="A38" s="6">
        <v>3</v>
      </c>
      <c r="B38" s="7" t="s">
        <v>117</v>
      </c>
      <c r="C38" s="59">
        <v>37</v>
      </c>
      <c r="D38" s="9">
        <v>211</v>
      </c>
      <c r="E38" s="9">
        <v>173</v>
      </c>
      <c r="F38" s="9">
        <v>155</v>
      </c>
      <c r="G38" s="10">
        <f t="shared" si="4"/>
        <v>539</v>
      </c>
      <c r="H38" s="11">
        <f t="shared" si="5"/>
        <v>179.66666666666666</v>
      </c>
    </row>
    <row r="39" spans="1:8" ht="15">
      <c r="A39" s="6">
        <v>4</v>
      </c>
      <c r="B39" s="7" t="s">
        <v>127</v>
      </c>
      <c r="C39" s="59">
        <v>53</v>
      </c>
      <c r="D39" s="9">
        <v>196</v>
      </c>
      <c r="E39" s="9">
        <v>174</v>
      </c>
      <c r="F39" s="9">
        <v>168</v>
      </c>
      <c r="G39" s="10">
        <f t="shared" si="4"/>
        <v>538</v>
      </c>
      <c r="H39" s="11">
        <f t="shared" si="5"/>
        <v>179.33333333333334</v>
      </c>
    </row>
    <row r="40" spans="1:8" ht="15">
      <c r="A40" s="6">
        <v>5</v>
      </c>
      <c r="B40" s="7" t="s">
        <v>125</v>
      </c>
      <c r="C40" s="59">
        <v>50</v>
      </c>
      <c r="D40" s="9">
        <v>166</v>
      </c>
      <c r="E40" s="9">
        <v>204</v>
      </c>
      <c r="F40" s="9">
        <v>164</v>
      </c>
      <c r="G40" s="10">
        <f t="shared" si="4"/>
        <v>534</v>
      </c>
      <c r="H40" s="11">
        <f t="shared" si="5"/>
        <v>178</v>
      </c>
    </row>
    <row r="41" spans="1:8" ht="15">
      <c r="A41" s="6">
        <v>6</v>
      </c>
      <c r="B41" s="7" t="s">
        <v>162</v>
      </c>
      <c r="C41" s="59">
        <v>37</v>
      </c>
      <c r="D41" s="9">
        <v>182</v>
      </c>
      <c r="E41" s="9">
        <v>159</v>
      </c>
      <c r="F41" s="9">
        <v>148</v>
      </c>
      <c r="G41" s="10">
        <f t="shared" si="4"/>
        <v>489</v>
      </c>
      <c r="H41" s="11">
        <f t="shared" si="5"/>
        <v>163</v>
      </c>
    </row>
    <row r="42" spans="1:8" ht="15">
      <c r="A42" s="6">
        <v>7</v>
      </c>
      <c r="B42" s="7" t="s">
        <v>128</v>
      </c>
      <c r="C42" s="59">
        <v>54</v>
      </c>
      <c r="D42" s="9">
        <v>163</v>
      </c>
      <c r="E42" s="9">
        <v>158</v>
      </c>
      <c r="F42" s="9">
        <v>163</v>
      </c>
      <c r="G42" s="10">
        <f t="shared" si="4"/>
        <v>484</v>
      </c>
      <c r="H42" s="11">
        <f t="shared" si="5"/>
        <v>161.33333333333334</v>
      </c>
    </row>
    <row r="43" spans="1:8" ht="15">
      <c r="A43" s="6">
        <v>8</v>
      </c>
      <c r="B43" s="7" t="s">
        <v>132</v>
      </c>
      <c r="C43" s="59">
        <v>26</v>
      </c>
      <c r="D43" s="9">
        <v>133</v>
      </c>
      <c r="E43" s="9">
        <v>163</v>
      </c>
      <c r="F43" s="9">
        <v>163</v>
      </c>
      <c r="G43" s="10">
        <f t="shared" si="4"/>
        <v>459</v>
      </c>
      <c r="H43" s="11">
        <f t="shared" si="5"/>
        <v>153</v>
      </c>
    </row>
    <row r="44" spans="1:8" ht="15">
      <c r="A44" s="6">
        <v>9</v>
      </c>
      <c r="B44" s="7" t="s">
        <v>149</v>
      </c>
      <c r="C44" s="59">
        <v>40</v>
      </c>
      <c r="D44" s="9">
        <v>142</v>
      </c>
      <c r="E44" s="9">
        <v>122</v>
      </c>
      <c r="F44" s="9">
        <v>174</v>
      </c>
      <c r="G44" s="10">
        <f t="shared" si="4"/>
        <v>438</v>
      </c>
      <c r="H44" s="11">
        <f t="shared" si="5"/>
        <v>146</v>
      </c>
    </row>
    <row r="45" spans="1:8" ht="15">
      <c r="A45" s="6">
        <v>10</v>
      </c>
      <c r="B45" s="7" t="s">
        <v>113</v>
      </c>
      <c r="C45" s="59">
        <v>32</v>
      </c>
      <c r="D45" s="9">
        <v>139</v>
      </c>
      <c r="E45" s="9">
        <v>171</v>
      </c>
      <c r="F45" s="9">
        <v>96</v>
      </c>
      <c r="G45" s="10">
        <f t="shared" si="4"/>
        <v>406</v>
      </c>
      <c r="H45" s="11">
        <f t="shared" si="5"/>
        <v>135.33333333333334</v>
      </c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Zeros="0" zoomScalePageLayoutView="0" workbookViewId="0" topLeftCell="A1">
      <selection activeCell="E12" sqref="E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9" t="s">
        <v>181</v>
      </c>
      <c r="B1" s="66"/>
      <c r="D1" s="70"/>
      <c r="E1" s="66"/>
      <c r="F1" s="66"/>
      <c r="G1" s="71"/>
      <c r="H1" s="71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158</v>
      </c>
      <c r="C4" s="57">
        <v>55</v>
      </c>
      <c r="D4" s="9">
        <v>142</v>
      </c>
      <c r="E4" s="9">
        <v>199</v>
      </c>
      <c r="F4" s="9">
        <v>166</v>
      </c>
      <c r="G4" s="10">
        <f aca="true" t="shared" si="0" ref="G4:G10">SUM(D4:F4)</f>
        <v>507</v>
      </c>
      <c r="H4" s="11">
        <f aca="true" t="shared" si="1" ref="H4:H10">AVERAGE(D4:F4)</f>
        <v>169</v>
      </c>
    </row>
    <row r="5" spans="1:8" ht="15">
      <c r="A5" s="6">
        <v>2</v>
      </c>
      <c r="B5" s="7" t="s">
        <v>156</v>
      </c>
      <c r="C5" s="57">
        <v>52</v>
      </c>
      <c r="D5" s="9">
        <v>150</v>
      </c>
      <c r="E5" s="9">
        <v>174</v>
      </c>
      <c r="F5" s="9">
        <v>171</v>
      </c>
      <c r="G5" s="10">
        <f t="shared" si="0"/>
        <v>495</v>
      </c>
      <c r="H5" s="11">
        <f t="shared" si="1"/>
        <v>165</v>
      </c>
    </row>
    <row r="6" spans="1:8" ht="15">
      <c r="A6" s="6">
        <v>3</v>
      </c>
      <c r="B6" s="7" t="s">
        <v>152</v>
      </c>
      <c r="C6" s="57">
        <v>43</v>
      </c>
      <c r="D6" s="9">
        <v>159</v>
      </c>
      <c r="E6" s="9">
        <v>160</v>
      </c>
      <c r="F6" s="9">
        <v>163</v>
      </c>
      <c r="G6" s="10">
        <f t="shared" si="0"/>
        <v>482</v>
      </c>
      <c r="H6" s="11">
        <f t="shared" si="1"/>
        <v>160.66666666666666</v>
      </c>
    </row>
    <row r="7" spans="1:8" ht="15">
      <c r="A7" s="6">
        <v>4</v>
      </c>
      <c r="B7" s="7" t="s">
        <v>144</v>
      </c>
      <c r="C7" s="57">
        <v>36</v>
      </c>
      <c r="D7" s="9">
        <v>182</v>
      </c>
      <c r="E7" s="9">
        <v>151</v>
      </c>
      <c r="F7" s="9">
        <v>130</v>
      </c>
      <c r="G7" s="10">
        <f t="shared" si="0"/>
        <v>463</v>
      </c>
      <c r="H7" s="11">
        <f t="shared" si="1"/>
        <v>154.33333333333334</v>
      </c>
    </row>
    <row r="8" spans="1:8" ht="15">
      <c r="A8" s="6">
        <v>5</v>
      </c>
      <c r="B8" s="7" t="s">
        <v>142</v>
      </c>
      <c r="C8" s="57">
        <v>35</v>
      </c>
      <c r="D8" s="9">
        <v>163</v>
      </c>
      <c r="E8" s="9">
        <v>143</v>
      </c>
      <c r="F8" s="9">
        <v>142</v>
      </c>
      <c r="G8" s="10">
        <f t="shared" si="0"/>
        <v>448</v>
      </c>
      <c r="H8" s="11">
        <f t="shared" si="1"/>
        <v>149.33333333333334</v>
      </c>
    </row>
    <row r="9" spans="1:8" ht="15">
      <c r="A9" s="6">
        <v>6</v>
      </c>
      <c r="B9" s="7" t="s">
        <v>154</v>
      </c>
      <c r="C9" s="57">
        <v>47</v>
      </c>
      <c r="D9" s="9">
        <v>146</v>
      </c>
      <c r="E9" s="9">
        <v>124</v>
      </c>
      <c r="F9" s="9">
        <v>151</v>
      </c>
      <c r="G9" s="10">
        <f t="shared" si="0"/>
        <v>421</v>
      </c>
      <c r="H9" s="11">
        <f t="shared" si="1"/>
        <v>140.33333333333334</v>
      </c>
    </row>
    <row r="10" spans="1:8" ht="15">
      <c r="A10" s="6">
        <v>7</v>
      </c>
      <c r="B10" s="7" t="s">
        <v>131</v>
      </c>
      <c r="C10" s="57">
        <v>25</v>
      </c>
      <c r="D10" s="9">
        <v>155</v>
      </c>
      <c r="E10" s="9">
        <v>100</v>
      </c>
      <c r="F10" s="9">
        <v>125</v>
      </c>
      <c r="G10" s="10">
        <f t="shared" si="0"/>
        <v>380</v>
      </c>
      <c r="H10" s="11">
        <f t="shared" si="1"/>
        <v>126.66666666666667</v>
      </c>
    </row>
    <row r="13" ht="15">
      <c r="B13" s="2" t="s">
        <v>182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76</v>
      </c>
      <c r="C16" s="58">
        <v>37</v>
      </c>
      <c r="D16" s="9">
        <v>191</v>
      </c>
      <c r="E16" s="9">
        <v>169</v>
      </c>
      <c r="F16" s="9">
        <v>217</v>
      </c>
      <c r="G16" s="10">
        <f aca="true" t="shared" si="2" ref="G16:G23">SUM(D16:F16)</f>
        <v>577</v>
      </c>
      <c r="H16" s="11">
        <f aca="true" t="shared" si="3" ref="H16:H23">AVERAGE(D16:F16)</f>
        <v>192.33333333333334</v>
      </c>
    </row>
    <row r="17" spans="1:8" ht="15">
      <c r="A17" s="6">
        <v>2</v>
      </c>
      <c r="B17" s="7" t="s">
        <v>98</v>
      </c>
      <c r="C17" s="58">
        <v>51</v>
      </c>
      <c r="D17" s="9">
        <v>179</v>
      </c>
      <c r="E17" s="9">
        <v>178</v>
      </c>
      <c r="F17" s="9">
        <v>165</v>
      </c>
      <c r="G17" s="10">
        <f t="shared" si="2"/>
        <v>522</v>
      </c>
      <c r="H17" s="11">
        <f t="shared" si="3"/>
        <v>174</v>
      </c>
    </row>
    <row r="18" spans="1:8" ht="15">
      <c r="A18" s="6">
        <v>3</v>
      </c>
      <c r="B18" s="7" t="s">
        <v>104</v>
      </c>
      <c r="C18" s="58">
        <v>55</v>
      </c>
      <c r="D18" s="9">
        <v>180</v>
      </c>
      <c r="E18" s="9">
        <v>182</v>
      </c>
      <c r="F18" s="9">
        <v>132</v>
      </c>
      <c r="G18" s="10">
        <f t="shared" si="2"/>
        <v>494</v>
      </c>
      <c r="H18" s="11">
        <f t="shared" si="3"/>
        <v>164.66666666666666</v>
      </c>
    </row>
    <row r="19" spans="1:8" ht="15">
      <c r="A19" s="6">
        <v>4</v>
      </c>
      <c r="B19" s="7" t="s">
        <v>99</v>
      </c>
      <c r="C19" s="58">
        <v>52</v>
      </c>
      <c r="D19" s="9">
        <v>175</v>
      </c>
      <c r="E19" s="9">
        <v>145</v>
      </c>
      <c r="F19" s="9">
        <v>155</v>
      </c>
      <c r="G19" s="10">
        <f t="shared" si="2"/>
        <v>475</v>
      </c>
      <c r="H19" s="11">
        <f t="shared" si="3"/>
        <v>158.33333333333334</v>
      </c>
    </row>
    <row r="20" spans="1:8" ht="15">
      <c r="A20" s="6">
        <v>5</v>
      </c>
      <c r="B20" s="7" t="s">
        <v>151</v>
      </c>
      <c r="C20" s="58">
        <v>43</v>
      </c>
      <c r="D20" s="9">
        <v>208</v>
      </c>
      <c r="E20" s="9">
        <v>135</v>
      </c>
      <c r="F20" s="9">
        <v>126</v>
      </c>
      <c r="G20" s="10">
        <f t="shared" si="2"/>
        <v>469</v>
      </c>
      <c r="H20" s="11">
        <f t="shared" si="3"/>
        <v>156.33333333333334</v>
      </c>
    </row>
    <row r="21" spans="1:8" ht="15">
      <c r="A21" s="6">
        <v>6</v>
      </c>
      <c r="B21" s="7" t="s">
        <v>148</v>
      </c>
      <c r="C21" s="58">
        <v>39</v>
      </c>
      <c r="D21" s="9">
        <v>113</v>
      </c>
      <c r="E21" s="9">
        <v>166</v>
      </c>
      <c r="F21" s="9">
        <v>189</v>
      </c>
      <c r="G21" s="10">
        <f t="shared" si="2"/>
        <v>468</v>
      </c>
      <c r="H21" s="11">
        <f t="shared" si="3"/>
        <v>156</v>
      </c>
    </row>
    <row r="22" spans="1:8" ht="15">
      <c r="A22" s="6">
        <v>7</v>
      </c>
      <c r="B22" s="7" t="s">
        <v>140</v>
      </c>
      <c r="C22" s="58">
        <v>34</v>
      </c>
      <c r="D22" s="9">
        <v>150</v>
      </c>
      <c r="E22" s="9">
        <v>147</v>
      </c>
      <c r="F22" s="9">
        <v>137</v>
      </c>
      <c r="G22" s="10">
        <f t="shared" si="2"/>
        <v>434</v>
      </c>
      <c r="H22" s="11">
        <f t="shared" si="3"/>
        <v>144.66666666666666</v>
      </c>
    </row>
    <row r="23" spans="1:8" ht="15">
      <c r="A23" s="6">
        <v>8</v>
      </c>
      <c r="B23" s="7" t="s">
        <v>89</v>
      </c>
      <c r="C23" s="58">
        <v>44</v>
      </c>
      <c r="D23" s="9">
        <v>137</v>
      </c>
      <c r="E23" s="9">
        <v>113</v>
      </c>
      <c r="F23" s="9">
        <v>162</v>
      </c>
      <c r="G23" s="10">
        <f t="shared" si="2"/>
        <v>412</v>
      </c>
      <c r="H23" s="11">
        <f t="shared" si="3"/>
        <v>137.33333333333334</v>
      </c>
    </row>
    <row r="26" ht="15">
      <c r="B26" s="2" t="s">
        <v>183</v>
      </c>
    </row>
    <row r="27" ht="15.75" thickBot="1"/>
    <row r="28" spans="1:8" ht="15.75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9</v>
      </c>
      <c r="H28" s="5" t="s">
        <v>10</v>
      </c>
    </row>
    <row r="29" spans="1:8" ht="15">
      <c r="A29" s="6">
        <v>1</v>
      </c>
      <c r="B29" s="7" t="s">
        <v>125</v>
      </c>
      <c r="C29" s="59">
        <v>50</v>
      </c>
      <c r="D29" s="9">
        <v>219</v>
      </c>
      <c r="E29" s="9">
        <v>211</v>
      </c>
      <c r="F29" s="9">
        <v>134</v>
      </c>
      <c r="G29" s="10">
        <f aca="true" t="shared" si="4" ref="G29:G35">SUM(D29:F29)</f>
        <v>564</v>
      </c>
      <c r="H29" s="11">
        <f aca="true" t="shared" si="5" ref="H29:H35">AVERAGE(D29:F29)</f>
        <v>188</v>
      </c>
    </row>
    <row r="30" spans="1:8" ht="15">
      <c r="A30" s="6">
        <v>2</v>
      </c>
      <c r="B30" s="7" t="s">
        <v>113</v>
      </c>
      <c r="C30" s="59">
        <v>32</v>
      </c>
      <c r="D30" s="9">
        <v>167</v>
      </c>
      <c r="E30" s="9">
        <v>204</v>
      </c>
      <c r="F30" s="9">
        <v>192</v>
      </c>
      <c r="G30" s="10">
        <f t="shared" si="4"/>
        <v>563</v>
      </c>
      <c r="H30" s="11">
        <f t="shared" si="5"/>
        <v>187.66666666666666</v>
      </c>
    </row>
    <row r="31" spans="1:8" ht="15">
      <c r="A31" s="6">
        <v>3</v>
      </c>
      <c r="B31" s="7" t="s">
        <v>117</v>
      </c>
      <c r="C31" s="59">
        <v>37</v>
      </c>
      <c r="D31" s="9">
        <v>206</v>
      </c>
      <c r="E31" s="9">
        <v>166</v>
      </c>
      <c r="F31" s="9">
        <v>188</v>
      </c>
      <c r="G31" s="10">
        <f t="shared" si="4"/>
        <v>560</v>
      </c>
      <c r="H31" s="11">
        <f t="shared" si="5"/>
        <v>186.66666666666666</v>
      </c>
    </row>
    <row r="32" spans="1:8" ht="15">
      <c r="A32" s="6">
        <v>4</v>
      </c>
      <c r="B32" s="7" t="s">
        <v>127</v>
      </c>
      <c r="C32" s="59">
        <v>53</v>
      </c>
      <c r="D32" s="9">
        <v>152</v>
      </c>
      <c r="E32" s="9">
        <v>204</v>
      </c>
      <c r="F32" s="9">
        <v>189</v>
      </c>
      <c r="G32" s="10">
        <f t="shared" si="4"/>
        <v>545</v>
      </c>
      <c r="H32" s="11">
        <f t="shared" si="5"/>
        <v>181.66666666666666</v>
      </c>
    </row>
    <row r="33" spans="1:8" ht="15">
      <c r="A33" s="6">
        <v>5</v>
      </c>
      <c r="B33" s="7" t="s">
        <v>149</v>
      </c>
      <c r="C33" s="59">
        <v>40</v>
      </c>
      <c r="D33" s="9">
        <v>161</v>
      </c>
      <c r="E33" s="9">
        <v>151</v>
      </c>
      <c r="F33" s="9">
        <v>153</v>
      </c>
      <c r="G33" s="10">
        <f t="shared" si="4"/>
        <v>465</v>
      </c>
      <c r="H33" s="11">
        <f t="shared" si="5"/>
        <v>155</v>
      </c>
    </row>
    <row r="34" spans="1:8" ht="15">
      <c r="A34" s="6">
        <v>6</v>
      </c>
      <c r="B34" s="7" t="s">
        <v>132</v>
      </c>
      <c r="C34" s="59">
        <v>26</v>
      </c>
      <c r="D34" s="9">
        <v>157</v>
      </c>
      <c r="E34" s="9">
        <v>127</v>
      </c>
      <c r="F34" s="9">
        <v>170</v>
      </c>
      <c r="G34" s="10">
        <f t="shared" si="4"/>
        <v>454</v>
      </c>
      <c r="H34" s="11">
        <f t="shared" si="5"/>
        <v>151.33333333333334</v>
      </c>
    </row>
    <row r="35" spans="1:8" ht="15">
      <c r="A35" s="6">
        <v>7</v>
      </c>
      <c r="B35" s="7" t="s">
        <v>162</v>
      </c>
      <c r="C35" s="59">
        <v>37</v>
      </c>
      <c r="D35" s="9">
        <v>107</v>
      </c>
      <c r="E35" s="9">
        <v>148</v>
      </c>
      <c r="F35" s="9">
        <v>137</v>
      </c>
      <c r="G35" s="10">
        <f t="shared" si="4"/>
        <v>392</v>
      </c>
      <c r="H35" s="11">
        <f t="shared" si="5"/>
        <v>130.66666666666666</v>
      </c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I1">
      <selection activeCell="Q3" activeCellId="1" sqref="T6 Q3"/>
    </sheetView>
  </sheetViews>
  <sheetFormatPr defaultColWidth="9.140625" defaultRowHeight="12.75"/>
  <sheetData>
    <row r="1" spans="20:23" ht="12.75">
      <c r="T1" s="34">
        <f>F44</f>
        <v>300</v>
      </c>
      <c r="U1" s="34" t="str">
        <f>Boys!B6</f>
        <v>Carter Lukas</v>
      </c>
      <c r="V1" s="34"/>
      <c r="W1" s="49" t="s">
        <v>30</v>
      </c>
    </row>
    <row r="2" spans="1:20" ht="12.75">
      <c r="A2" s="34" t="s">
        <v>26</v>
      </c>
      <c r="B2" s="76" t="str">
        <f>Boys!B4</f>
        <v>Zach Sasser</v>
      </c>
      <c r="C2" s="76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297</v>
      </c>
      <c r="R3" s="77" t="s">
        <v>172</v>
      </c>
      <c r="S3" s="87"/>
      <c r="T3" s="47"/>
    </row>
    <row r="4" spans="1:21" ht="12.75">
      <c r="A4" s="80" t="s">
        <v>48</v>
      </c>
      <c r="B4" s="80"/>
      <c r="C4" s="80"/>
      <c r="D4" s="31"/>
      <c r="E4" s="78" t="str">
        <f>B2</f>
        <v>Zach Sasser</v>
      </c>
      <c r="F4" s="76"/>
      <c r="G4" s="29">
        <f>N32</f>
        <v>358</v>
      </c>
      <c r="Q4" s="47"/>
      <c r="T4" s="84" t="s">
        <v>197</v>
      </c>
      <c r="U4" s="66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184</v>
      </c>
      <c r="C6" s="76"/>
      <c r="D6" s="36">
        <f>F33</f>
        <v>0</v>
      </c>
      <c r="G6" s="31"/>
      <c r="Q6" s="47"/>
      <c r="T6" s="46">
        <f>F45</f>
        <v>315</v>
      </c>
      <c r="U6" s="34" t="str">
        <f>Boys!B17</f>
        <v>Austin Est</v>
      </c>
      <c r="V6" s="34"/>
      <c r="W6" s="49" t="s">
        <v>53</v>
      </c>
    </row>
    <row r="7" spans="7:17" ht="12.75">
      <c r="G7" s="31"/>
      <c r="Q7" s="47"/>
    </row>
    <row r="8" spans="5:23" ht="12.75">
      <c r="E8" s="63" t="s">
        <v>188</v>
      </c>
      <c r="F8" s="66"/>
      <c r="G8" s="31"/>
      <c r="H8" s="81" t="s">
        <v>65</v>
      </c>
      <c r="I8" s="76"/>
      <c r="J8" s="29">
        <f>N46</f>
        <v>376</v>
      </c>
      <c r="N8" s="34">
        <f>N49</f>
        <v>470</v>
      </c>
      <c r="O8" s="77" t="s">
        <v>68</v>
      </c>
      <c r="P8" s="87"/>
      <c r="Q8" s="84" t="s">
        <v>191</v>
      </c>
      <c r="R8" s="66"/>
      <c r="T8" s="34">
        <f>F47</f>
        <v>385</v>
      </c>
      <c r="U8" s="34" t="str">
        <f>Boys!B9</f>
        <v>Edward Zurawski</v>
      </c>
      <c r="V8" s="34"/>
      <c r="W8" s="49" t="s">
        <v>31</v>
      </c>
    </row>
    <row r="9" spans="1:20" ht="12.75">
      <c r="A9" s="34" t="s">
        <v>27</v>
      </c>
      <c r="B9" s="76" t="str">
        <f>Boys!B11</f>
        <v>Kyle Hintz</v>
      </c>
      <c r="C9" s="76"/>
      <c r="D9" s="34">
        <f>F35</f>
        <v>373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9" t="s">
        <v>192</v>
      </c>
      <c r="B11" s="80"/>
      <c r="C11" s="80"/>
      <c r="D11" s="31"/>
      <c r="E11" s="81" t="s">
        <v>65</v>
      </c>
      <c r="F11" s="76"/>
      <c r="G11" s="32">
        <f>N33</f>
        <v>390</v>
      </c>
      <c r="J11" s="31"/>
      <c r="N11" s="47"/>
      <c r="Q11" s="47"/>
      <c r="T11" s="84" t="s">
        <v>196</v>
      </c>
      <c r="U11" s="66"/>
    </row>
    <row r="12" spans="1:23" ht="12.75">
      <c r="A12" s="33"/>
      <c r="B12" s="33"/>
      <c r="C12" s="33"/>
      <c r="D12" s="31"/>
      <c r="J12" s="31"/>
      <c r="N12" s="47"/>
      <c r="Q12" s="46">
        <f>N39</f>
        <v>394</v>
      </c>
      <c r="R12" s="77" t="s">
        <v>68</v>
      </c>
      <c r="S12" s="87"/>
      <c r="T12" s="47"/>
      <c r="W12" s="45"/>
    </row>
    <row r="13" spans="1:23" ht="12.75">
      <c r="A13" s="34" t="s">
        <v>51</v>
      </c>
      <c r="B13" s="76" t="str">
        <f>Boys!B12</f>
        <v>Colten Kersky</v>
      </c>
      <c r="C13" s="76"/>
      <c r="D13" s="36">
        <f>F36</f>
        <v>365</v>
      </c>
      <c r="J13" s="31"/>
      <c r="N13" s="47"/>
      <c r="T13" s="46">
        <f>F48</f>
        <v>343</v>
      </c>
      <c r="U13" s="34" t="str">
        <f>Boys!B14</f>
        <v>Quinn Sheehy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3" t="s">
        <v>186</v>
      </c>
      <c r="I15" s="66"/>
      <c r="J15" s="31"/>
      <c r="K15" s="81" t="s">
        <v>77</v>
      </c>
      <c r="L15" s="76"/>
      <c r="M15" s="34">
        <f>N54</f>
        <v>416</v>
      </c>
      <c r="N15" s="84" t="s">
        <v>187</v>
      </c>
      <c r="O15" s="66"/>
      <c r="T15" s="34">
        <f>F50</f>
        <v>363</v>
      </c>
      <c r="U15" s="34" t="str">
        <f>Boys!B10</f>
        <v>Tyler McNutt</v>
      </c>
      <c r="V15" s="34"/>
      <c r="W15" s="49" t="s">
        <v>33</v>
      </c>
    </row>
    <row r="16" spans="1:20" ht="12.75">
      <c r="A16" s="34" t="s">
        <v>29</v>
      </c>
      <c r="B16" s="76" t="str">
        <f>Boys!B8</f>
        <v>Cody Weigel</v>
      </c>
      <c r="C16" s="76"/>
      <c r="D16" s="34">
        <f>F38</f>
        <v>348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5" t="s">
        <v>185</v>
      </c>
      <c r="L17" s="86"/>
      <c r="M17" s="86"/>
      <c r="N17" s="47"/>
      <c r="Q17" s="34">
        <f>N41</f>
        <v>379</v>
      </c>
      <c r="R17" s="77" t="s">
        <v>78</v>
      </c>
      <c r="S17" s="87"/>
      <c r="T17" s="47"/>
    </row>
    <row r="18" spans="1:21" ht="12.75">
      <c r="A18" s="79" t="s">
        <v>193</v>
      </c>
      <c r="B18" s="80"/>
      <c r="C18" s="80"/>
      <c r="D18" s="31"/>
      <c r="E18" s="81" t="s">
        <v>103</v>
      </c>
      <c r="F18" s="76"/>
      <c r="G18" s="29">
        <f>N35</f>
        <v>360</v>
      </c>
      <c r="J18" s="31"/>
      <c r="N18" s="47"/>
      <c r="Q18" s="47"/>
      <c r="T18" s="84" t="s">
        <v>195</v>
      </c>
      <c r="U18" s="66"/>
    </row>
    <row r="19" spans="1:20" ht="12.75">
      <c r="A19" s="33"/>
      <c r="B19" s="33"/>
      <c r="C19" s="33"/>
      <c r="D19" s="31"/>
      <c r="G19" s="30"/>
      <c r="J19" s="31"/>
      <c r="K19" s="81" t="s">
        <v>68</v>
      </c>
      <c r="L19" s="76"/>
      <c r="M19" s="36">
        <f>N55</f>
        <v>420</v>
      </c>
      <c r="N19" s="47"/>
      <c r="Q19" s="47"/>
      <c r="T19" s="47"/>
    </row>
    <row r="20" spans="1:23" ht="12.75">
      <c r="A20" s="34" t="s">
        <v>55</v>
      </c>
      <c r="B20" s="76" t="str">
        <f>Boys!B15</f>
        <v>Kyle Muth</v>
      </c>
      <c r="C20" s="76"/>
      <c r="D20" s="36">
        <f>F39</f>
        <v>290</v>
      </c>
      <c r="G20" s="31"/>
      <c r="J20" s="31"/>
      <c r="N20" s="47"/>
      <c r="Q20" s="47"/>
      <c r="T20" s="46">
        <f>F51</f>
        <v>362</v>
      </c>
      <c r="U20" s="34" t="str">
        <f>Boys!B13</f>
        <v>Jermarrion Simmons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3" t="s">
        <v>189</v>
      </c>
      <c r="F22" s="66"/>
      <c r="G22" s="31"/>
      <c r="H22" s="81" t="s">
        <v>77</v>
      </c>
      <c r="I22" s="76"/>
      <c r="J22" s="32">
        <f>N47</f>
        <v>348</v>
      </c>
      <c r="N22" s="46">
        <f>N50</f>
        <v>386</v>
      </c>
      <c r="O22" s="77" t="s">
        <v>78</v>
      </c>
      <c r="P22" s="87"/>
      <c r="Q22" s="84" t="s">
        <v>190</v>
      </c>
      <c r="R22" s="66"/>
      <c r="T22" s="34">
        <f>F53</f>
        <v>0</v>
      </c>
      <c r="U22" s="34" t="str">
        <f>Boys!B5</f>
        <v>Brendan Holl</v>
      </c>
      <c r="V22" s="34"/>
      <c r="W22" s="49" t="s">
        <v>32</v>
      </c>
    </row>
    <row r="23" spans="1:20" ht="12.75">
      <c r="A23" s="34" t="s">
        <v>28</v>
      </c>
      <c r="B23" s="76" t="str">
        <f>Boys!B7</f>
        <v>Andrew Gross</v>
      </c>
      <c r="C23" s="76"/>
      <c r="D23" s="34">
        <f>F41</f>
        <v>386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8" t="s">
        <v>68</v>
      </c>
      <c r="L24" s="88"/>
      <c r="M24" s="88"/>
      <c r="Q24" s="47"/>
      <c r="T24" s="47"/>
    </row>
    <row r="25" spans="1:21" ht="12.75">
      <c r="A25" s="79" t="s">
        <v>194</v>
      </c>
      <c r="B25" s="80"/>
      <c r="C25" s="80"/>
      <c r="D25" s="31"/>
      <c r="E25" s="81" t="s">
        <v>77</v>
      </c>
      <c r="F25" s="76"/>
      <c r="G25" s="32">
        <f>N36</f>
        <v>373</v>
      </c>
      <c r="Q25" s="46">
        <f>N42</f>
        <v>344</v>
      </c>
      <c r="R25" s="76" t="str">
        <f>U22</f>
        <v>Brendan Holl</v>
      </c>
      <c r="S25" s="87"/>
      <c r="T25" s="82" t="s">
        <v>48</v>
      </c>
      <c r="U25" s="66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6" t="str">
        <f>Boys!B16</f>
        <v>Ryan Dreikosen</v>
      </c>
      <c r="C27" s="76"/>
      <c r="D27" s="36">
        <f>F42</f>
        <v>351</v>
      </c>
      <c r="T27" s="46">
        <f>F54</f>
        <v>0</v>
      </c>
      <c r="U27" s="60" t="s">
        <v>184</v>
      </c>
      <c r="V27" s="34"/>
      <c r="W27" s="49" t="s">
        <v>52</v>
      </c>
    </row>
    <row r="30" spans="1:14" ht="12.75">
      <c r="A30" s="83" t="s">
        <v>49</v>
      </c>
      <c r="B30" s="66"/>
      <c r="C30" s="66"/>
      <c r="D30" s="66"/>
      <c r="E30" s="66"/>
      <c r="F30" s="66"/>
      <c r="I30" s="83" t="s">
        <v>58</v>
      </c>
      <c r="J30" s="83"/>
      <c r="K30" s="83"/>
      <c r="L30" s="83"/>
      <c r="M30" s="83"/>
      <c r="N30" s="83"/>
    </row>
    <row r="32" spans="1:14" ht="12.75">
      <c r="A32" t="s">
        <v>26</v>
      </c>
      <c r="B32" s="66" t="str">
        <f>B2</f>
        <v>Zach Sasser</v>
      </c>
      <c r="C32" s="66"/>
      <c r="F32">
        <f>D32+E32</f>
        <v>0</v>
      </c>
      <c r="I32" s="66" t="str">
        <f>E4</f>
        <v>Zach Sasser</v>
      </c>
      <c r="J32" s="66"/>
      <c r="K32" s="66"/>
      <c r="L32">
        <v>179</v>
      </c>
      <c r="M32">
        <v>179</v>
      </c>
      <c r="N32">
        <f>L32+M32</f>
        <v>358</v>
      </c>
    </row>
    <row r="33" spans="1:14" ht="12.75">
      <c r="A33" t="s">
        <v>50</v>
      </c>
      <c r="B33" s="66" t="str">
        <f>B6</f>
        <v>BYE</v>
      </c>
      <c r="C33" s="66"/>
      <c r="F33">
        <f>D33+E33</f>
        <v>0</v>
      </c>
      <c r="I33" s="66" t="str">
        <f>E11</f>
        <v>Kyle Hintz</v>
      </c>
      <c r="J33" s="66"/>
      <c r="K33" s="66"/>
      <c r="L33">
        <v>201</v>
      </c>
      <c r="M33">
        <v>189</v>
      </c>
      <c r="N33">
        <f>L33+M33</f>
        <v>390</v>
      </c>
    </row>
    <row r="35" spans="1:14" ht="12.75">
      <c r="A35" t="s">
        <v>27</v>
      </c>
      <c r="B35" s="66" t="str">
        <f>B9</f>
        <v>Kyle Hintz</v>
      </c>
      <c r="C35" s="66"/>
      <c r="D35">
        <v>191</v>
      </c>
      <c r="E35">
        <v>182</v>
      </c>
      <c r="F35">
        <f aca="true" t="shared" si="0" ref="F35:F54">D35+E35</f>
        <v>373</v>
      </c>
      <c r="I35" s="66" t="str">
        <f>E18</f>
        <v>Cody Weigel</v>
      </c>
      <c r="J35" s="66"/>
      <c r="K35" s="66"/>
      <c r="L35">
        <v>172</v>
      </c>
      <c r="M35">
        <v>188</v>
      </c>
      <c r="N35">
        <f>L35+M35</f>
        <v>360</v>
      </c>
    </row>
    <row r="36" spans="1:14" ht="12.75">
      <c r="A36" t="s">
        <v>51</v>
      </c>
      <c r="B36" s="66" t="str">
        <f>B13</f>
        <v>Colten Kersky</v>
      </c>
      <c r="C36" s="66"/>
      <c r="D36">
        <v>163</v>
      </c>
      <c r="E36">
        <v>202</v>
      </c>
      <c r="F36">
        <f t="shared" si="0"/>
        <v>365</v>
      </c>
      <c r="I36" s="66" t="str">
        <f>E25</f>
        <v>Andrew Gross</v>
      </c>
      <c r="J36" s="66"/>
      <c r="K36" s="66"/>
      <c r="L36">
        <v>169</v>
      </c>
      <c r="M36">
        <v>204</v>
      </c>
      <c r="N36">
        <f>L36+M36</f>
        <v>373</v>
      </c>
    </row>
    <row r="38" spans="1:14" ht="12.75">
      <c r="A38" t="s">
        <v>29</v>
      </c>
      <c r="B38" s="66" t="str">
        <f>B16</f>
        <v>Cody Weigel</v>
      </c>
      <c r="C38" s="66"/>
      <c r="D38">
        <v>143</v>
      </c>
      <c r="E38">
        <v>205</v>
      </c>
      <c r="F38">
        <f t="shared" si="0"/>
        <v>348</v>
      </c>
      <c r="I38" s="89" t="str">
        <f>R3</f>
        <v>Austin Est</v>
      </c>
      <c r="J38" s="89"/>
      <c r="K38" s="89"/>
      <c r="L38" s="51">
        <v>148</v>
      </c>
      <c r="M38" s="51">
        <v>149</v>
      </c>
      <c r="N38">
        <f>L38+M38</f>
        <v>297</v>
      </c>
    </row>
    <row r="39" spans="1:14" ht="12.75">
      <c r="A39" t="s">
        <v>55</v>
      </c>
      <c r="B39" s="66" t="str">
        <f>B20</f>
        <v>Kyle Muth</v>
      </c>
      <c r="C39" s="66"/>
      <c r="D39">
        <v>140</v>
      </c>
      <c r="E39">
        <v>150</v>
      </c>
      <c r="F39">
        <f t="shared" si="0"/>
        <v>290</v>
      </c>
      <c r="I39" s="66" t="str">
        <f>R12</f>
        <v>Edward Zurawski</v>
      </c>
      <c r="J39" s="66"/>
      <c r="K39" s="66"/>
      <c r="L39" s="51">
        <v>192</v>
      </c>
      <c r="M39" s="51">
        <v>202</v>
      </c>
      <c r="N39">
        <f>L39+M39</f>
        <v>394</v>
      </c>
    </row>
    <row r="40" spans="9:11" ht="12.75">
      <c r="I40" s="66"/>
      <c r="J40" s="66"/>
      <c r="K40" s="66"/>
    </row>
    <row r="41" spans="1:14" ht="12.75">
      <c r="A41" t="s">
        <v>28</v>
      </c>
      <c r="B41" s="66" t="str">
        <f>B23</f>
        <v>Andrew Gross</v>
      </c>
      <c r="C41" s="66"/>
      <c r="D41">
        <v>180</v>
      </c>
      <c r="E41">
        <v>206</v>
      </c>
      <c r="F41">
        <f t="shared" si="0"/>
        <v>386</v>
      </c>
      <c r="I41" s="66" t="str">
        <f>R17</f>
        <v>Tyler McNutt</v>
      </c>
      <c r="J41" s="66"/>
      <c r="K41" s="66"/>
      <c r="L41">
        <v>152</v>
      </c>
      <c r="M41">
        <v>227</v>
      </c>
      <c r="N41">
        <f>L41+M41</f>
        <v>379</v>
      </c>
    </row>
    <row r="42" spans="1:14" ht="12.75">
      <c r="A42" t="s">
        <v>54</v>
      </c>
      <c r="B42" s="66" t="str">
        <f>B27</f>
        <v>Ryan Dreikosen</v>
      </c>
      <c r="C42" s="66"/>
      <c r="D42">
        <v>172</v>
      </c>
      <c r="E42">
        <v>179</v>
      </c>
      <c r="F42">
        <f t="shared" si="0"/>
        <v>351</v>
      </c>
      <c r="I42" s="66" t="str">
        <f>R25</f>
        <v>Brendan Holl</v>
      </c>
      <c r="J42" s="66"/>
      <c r="K42" s="66"/>
      <c r="L42">
        <v>167</v>
      </c>
      <c r="M42">
        <v>177</v>
      </c>
      <c r="N42">
        <f>L42+M42</f>
        <v>344</v>
      </c>
    </row>
    <row r="44" spans="1:12" ht="12.75">
      <c r="A44" t="s">
        <v>30</v>
      </c>
      <c r="B44" t="str">
        <f>U1</f>
        <v>Carter Lukas</v>
      </c>
      <c r="D44">
        <v>143</v>
      </c>
      <c r="E44">
        <v>157</v>
      </c>
      <c r="F44">
        <f t="shared" si="0"/>
        <v>300</v>
      </c>
      <c r="K44" s="83" t="s">
        <v>59</v>
      </c>
      <c r="L44" s="83"/>
    </row>
    <row r="45" spans="1:6" ht="12.75">
      <c r="A45" t="s">
        <v>53</v>
      </c>
      <c r="B45" t="str">
        <f>U6</f>
        <v>Austin Est</v>
      </c>
      <c r="D45">
        <v>137</v>
      </c>
      <c r="E45">
        <v>178</v>
      </c>
      <c r="F45">
        <f t="shared" si="0"/>
        <v>315</v>
      </c>
    </row>
    <row r="46" spans="9:14" ht="12.75">
      <c r="I46" s="66" t="str">
        <f>H8</f>
        <v>Kyle Hintz</v>
      </c>
      <c r="J46" s="66"/>
      <c r="K46" s="66"/>
      <c r="L46">
        <v>175</v>
      </c>
      <c r="M46">
        <v>201</v>
      </c>
      <c r="N46">
        <f>L46+M46</f>
        <v>376</v>
      </c>
    </row>
    <row r="47" spans="1:14" ht="12.75">
      <c r="A47" t="s">
        <v>31</v>
      </c>
      <c r="B47" t="str">
        <f>U8</f>
        <v>Edward Zurawski</v>
      </c>
      <c r="D47">
        <v>170</v>
      </c>
      <c r="E47">
        <v>215</v>
      </c>
      <c r="F47">
        <f t="shared" si="0"/>
        <v>385</v>
      </c>
      <c r="I47" s="66" t="str">
        <f>H22</f>
        <v>Andrew Gross</v>
      </c>
      <c r="J47" s="66"/>
      <c r="K47" s="66"/>
      <c r="L47">
        <v>182</v>
      </c>
      <c r="M47">
        <v>166</v>
      </c>
      <c r="N47">
        <f>L47+M47</f>
        <v>348</v>
      </c>
    </row>
    <row r="48" spans="1:6" ht="12.75">
      <c r="A48" t="s">
        <v>56</v>
      </c>
      <c r="B48" t="str">
        <f>U13</f>
        <v>Quinn Sheehy</v>
      </c>
      <c r="D48">
        <v>163</v>
      </c>
      <c r="E48">
        <v>180</v>
      </c>
      <c r="F48">
        <f t="shared" si="0"/>
        <v>343</v>
      </c>
    </row>
    <row r="49" spans="9:14" ht="12.75">
      <c r="I49" s="66" t="str">
        <f>O8</f>
        <v>Edward Zurawski</v>
      </c>
      <c r="J49" s="66"/>
      <c r="K49" s="66"/>
      <c r="L49">
        <v>257</v>
      </c>
      <c r="M49">
        <v>213</v>
      </c>
      <c r="N49">
        <f>L49+M49</f>
        <v>470</v>
      </c>
    </row>
    <row r="50" spans="1:14" ht="12.75">
      <c r="A50" t="s">
        <v>33</v>
      </c>
      <c r="B50" t="str">
        <f>U15</f>
        <v>Tyler McNutt</v>
      </c>
      <c r="D50">
        <v>152</v>
      </c>
      <c r="E50">
        <v>211</v>
      </c>
      <c r="F50">
        <f t="shared" si="0"/>
        <v>363</v>
      </c>
      <c r="I50" s="66" t="str">
        <f>O22</f>
        <v>Tyler McNutt</v>
      </c>
      <c r="J50" s="66"/>
      <c r="K50" s="66"/>
      <c r="L50">
        <v>196</v>
      </c>
      <c r="M50">
        <v>190</v>
      </c>
      <c r="N50">
        <f>L50+M50</f>
        <v>386</v>
      </c>
    </row>
    <row r="51" spans="1:6" ht="12.75">
      <c r="A51" t="s">
        <v>57</v>
      </c>
      <c r="B51" t="str">
        <f>U20</f>
        <v>Jermarrion Simmons</v>
      </c>
      <c r="D51">
        <v>169</v>
      </c>
      <c r="E51">
        <v>193</v>
      </c>
      <c r="F51">
        <f t="shared" si="0"/>
        <v>362</v>
      </c>
    </row>
    <row r="52" spans="11:12" ht="12.75">
      <c r="K52" s="83" t="s">
        <v>35</v>
      </c>
      <c r="L52" s="83"/>
    </row>
    <row r="53" spans="1:6" ht="12.75">
      <c r="A53" t="s">
        <v>32</v>
      </c>
      <c r="B53" t="str">
        <f>U22</f>
        <v>Brendan Holl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6" t="str">
        <f>K15</f>
        <v>Andrew Gross</v>
      </c>
      <c r="J54" s="66"/>
      <c r="K54" s="66"/>
      <c r="L54">
        <v>228</v>
      </c>
      <c r="M54">
        <v>188</v>
      </c>
      <c r="N54">
        <f>L54+M54</f>
        <v>416</v>
      </c>
    </row>
    <row r="55" spans="9:14" ht="12.75">
      <c r="I55" s="66" t="str">
        <f>K19</f>
        <v>Edward Zurawski</v>
      </c>
      <c r="J55" s="66"/>
      <c r="K55" s="66"/>
      <c r="L55">
        <v>216</v>
      </c>
      <c r="M55">
        <v>204</v>
      </c>
      <c r="N55">
        <f>L55+M55</f>
        <v>420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Brittany Schwartz</v>
      </c>
      <c r="V1" s="34"/>
      <c r="W1" s="49" t="s">
        <v>30</v>
      </c>
    </row>
    <row r="2" spans="1:20" ht="12.75">
      <c r="A2" s="34" t="s">
        <v>26</v>
      </c>
      <c r="B2" s="76" t="str">
        <f>Girls!B4</f>
        <v>Serenity Quintero</v>
      </c>
      <c r="C2" s="76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290</v>
      </c>
      <c r="R3" s="76" t="str">
        <f>U1</f>
        <v>Brittany Schwartz</v>
      </c>
      <c r="S3" s="87"/>
      <c r="T3" s="47"/>
    </row>
    <row r="4" spans="1:21" ht="12.75">
      <c r="A4" s="80" t="s">
        <v>48</v>
      </c>
      <c r="B4" s="80"/>
      <c r="C4" s="80"/>
      <c r="D4" s="31"/>
      <c r="E4" s="78" t="str">
        <f>B2</f>
        <v>Serenity Quintero</v>
      </c>
      <c r="F4" s="76"/>
      <c r="G4" s="29">
        <f>N32</f>
        <v>391</v>
      </c>
      <c r="Q4" s="47"/>
      <c r="T4" s="82" t="s">
        <v>48</v>
      </c>
      <c r="U4" s="66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184</v>
      </c>
      <c r="C6" s="76"/>
      <c r="D6" s="36">
        <f>F33</f>
        <v>0</v>
      </c>
      <c r="G6" s="31"/>
      <c r="Q6" s="47"/>
      <c r="T6" s="46">
        <f>F45</f>
        <v>0</v>
      </c>
      <c r="U6" s="60" t="s">
        <v>184</v>
      </c>
      <c r="V6" s="34"/>
      <c r="W6" s="49" t="s">
        <v>53</v>
      </c>
    </row>
    <row r="7" spans="7:17" ht="12.75">
      <c r="G7" s="31"/>
      <c r="Q7" s="47"/>
    </row>
    <row r="8" spans="5:23" ht="12.75">
      <c r="E8" s="63" t="s">
        <v>190</v>
      </c>
      <c r="F8" s="66"/>
      <c r="G8" s="31"/>
      <c r="H8" s="81" t="s">
        <v>170</v>
      </c>
      <c r="I8" s="76"/>
      <c r="J8" s="29">
        <f>N46</f>
        <v>348</v>
      </c>
      <c r="N8" s="34">
        <f>N49</f>
        <v>283</v>
      </c>
      <c r="O8" s="77" t="s">
        <v>117</v>
      </c>
      <c r="P8" s="87"/>
      <c r="Q8" s="84" t="s">
        <v>202</v>
      </c>
      <c r="R8" s="66"/>
      <c r="T8" s="34">
        <f>F47</f>
        <v>0</v>
      </c>
      <c r="U8" s="34" t="str">
        <f>Girls!B9</f>
        <v>Haylee Schwark</v>
      </c>
      <c r="V8" s="34"/>
      <c r="W8" s="49" t="s">
        <v>31</v>
      </c>
    </row>
    <row r="9" spans="1:20" ht="12.75">
      <c r="A9" s="34" t="s">
        <v>27</v>
      </c>
      <c r="B9" s="76" t="str">
        <f>Girls!B11</f>
        <v>Jasmine McKeel</v>
      </c>
      <c r="C9" s="76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0" t="s">
        <v>60</v>
      </c>
      <c r="B11" s="80"/>
      <c r="C11" s="80"/>
      <c r="D11" s="31"/>
      <c r="E11" s="78" t="str">
        <f>B9</f>
        <v>Jasmine McKeel</v>
      </c>
      <c r="F11" s="76"/>
      <c r="G11" s="32">
        <f>N33</f>
        <v>359</v>
      </c>
      <c r="J11" s="31"/>
      <c r="N11" s="47"/>
      <c r="Q11" s="47"/>
      <c r="T11" s="82" t="s">
        <v>48</v>
      </c>
      <c r="U11" s="66"/>
    </row>
    <row r="12" spans="1:23" ht="12.75">
      <c r="A12" s="33"/>
      <c r="B12" s="33"/>
      <c r="C12" s="33"/>
      <c r="D12" s="31"/>
      <c r="J12" s="31"/>
      <c r="N12" s="47"/>
      <c r="Q12" s="46">
        <f>N39</f>
        <v>394</v>
      </c>
      <c r="R12" s="76" t="str">
        <f>U8</f>
        <v>Haylee Schwark</v>
      </c>
      <c r="S12" s="87"/>
      <c r="T12" s="47"/>
      <c r="W12" s="45"/>
    </row>
    <row r="13" spans="1:23" ht="12.75">
      <c r="A13" s="34" t="s">
        <v>51</v>
      </c>
      <c r="B13" s="77" t="s">
        <v>184</v>
      </c>
      <c r="C13" s="76"/>
      <c r="D13" s="36">
        <f>F36</f>
        <v>0</v>
      </c>
      <c r="J13" s="31"/>
      <c r="N13" s="47"/>
      <c r="T13" s="46">
        <f>F48</f>
        <v>0</v>
      </c>
      <c r="U13" s="60" t="s">
        <v>184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3" t="s">
        <v>186</v>
      </c>
      <c r="I15" s="66"/>
      <c r="J15" s="31"/>
      <c r="K15" s="81" t="s">
        <v>107</v>
      </c>
      <c r="L15" s="76"/>
      <c r="M15" s="34">
        <f>N54</f>
        <v>388</v>
      </c>
      <c r="N15" s="84" t="s">
        <v>200</v>
      </c>
      <c r="O15" s="66"/>
      <c r="T15" s="34">
        <f>F50</f>
        <v>0</v>
      </c>
      <c r="U15" s="34" t="str">
        <f>Girls!B10</f>
        <v>Carlene Beyer</v>
      </c>
      <c r="V15" s="34"/>
      <c r="W15" s="49" t="s">
        <v>33</v>
      </c>
    </row>
    <row r="16" spans="1:20" ht="12.75">
      <c r="A16" s="34" t="s">
        <v>29</v>
      </c>
      <c r="B16" s="76" t="str">
        <f>Girls!B8</f>
        <v>Kailee Tubbs</v>
      </c>
      <c r="C16" s="76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5" t="s">
        <v>185</v>
      </c>
      <c r="L17" s="86"/>
      <c r="M17" s="86"/>
      <c r="N17" s="47"/>
      <c r="Q17" s="34">
        <f>N41</f>
        <v>349</v>
      </c>
      <c r="R17" s="76" t="str">
        <f>U15</f>
        <v>Carlene Beyer</v>
      </c>
      <c r="S17" s="87"/>
      <c r="T17" s="47"/>
    </row>
    <row r="18" spans="1:21" ht="12.75">
      <c r="A18" s="80" t="s">
        <v>60</v>
      </c>
      <c r="B18" s="80"/>
      <c r="C18" s="80"/>
      <c r="D18" s="31"/>
      <c r="E18" s="78" t="str">
        <f>B16</f>
        <v>Kailee Tubbs</v>
      </c>
      <c r="F18" s="76"/>
      <c r="G18" s="29">
        <f>N35</f>
        <v>305</v>
      </c>
      <c r="J18" s="31"/>
      <c r="N18" s="47"/>
      <c r="Q18" s="47"/>
      <c r="T18" s="82" t="s">
        <v>48</v>
      </c>
      <c r="U18" s="66"/>
    </row>
    <row r="19" spans="1:20" ht="12.75">
      <c r="A19" s="33"/>
      <c r="B19" s="33"/>
      <c r="C19" s="33"/>
      <c r="D19" s="31"/>
      <c r="G19" s="30"/>
      <c r="J19" s="31"/>
      <c r="K19" s="81" t="s">
        <v>125</v>
      </c>
      <c r="L19" s="76"/>
      <c r="M19" s="36">
        <f>N55</f>
        <v>420</v>
      </c>
      <c r="N19" s="47"/>
      <c r="Q19" s="47"/>
      <c r="T19" s="47"/>
    </row>
    <row r="20" spans="1:23" ht="12.75">
      <c r="A20" s="34" t="s">
        <v>55</v>
      </c>
      <c r="B20" s="77" t="s">
        <v>184</v>
      </c>
      <c r="C20" s="76"/>
      <c r="D20" s="36">
        <f>F39</f>
        <v>0</v>
      </c>
      <c r="G20" s="31"/>
      <c r="J20" s="31"/>
      <c r="N20" s="47"/>
      <c r="Q20" s="47"/>
      <c r="T20" s="46">
        <f>F51</f>
        <v>0</v>
      </c>
      <c r="U20" s="60" t="s">
        <v>184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3" t="s">
        <v>201</v>
      </c>
      <c r="F22" s="66"/>
      <c r="G22" s="31"/>
      <c r="H22" s="81" t="s">
        <v>107</v>
      </c>
      <c r="I22" s="76"/>
      <c r="J22" s="32">
        <f>N47</f>
        <v>425</v>
      </c>
      <c r="N22" s="46">
        <f>N50</f>
        <v>406</v>
      </c>
      <c r="O22" s="77" t="s">
        <v>125</v>
      </c>
      <c r="P22" s="87"/>
      <c r="Q22" s="84" t="s">
        <v>189</v>
      </c>
      <c r="R22" s="66"/>
      <c r="T22" s="34">
        <f>F53</f>
        <v>0</v>
      </c>
      <c r="U22" s="34" t="str">
        <f>Girls!B5</f>
        <v>Samantha Knab</v>
      </c>
      <c r="V22" s="34"/>
      <c r="W22" s="49" t="s">
        <v>32</v>
      </c>
    </row>
    <row r="23" spans="1:20" ht="12.75">
      <c r="A23" s="34" t="s">
        <v>28</v>
      </c>
      <c r="B23" s="76" t="str">
        <f>Girls!B7</f>
        <v>Emma Wrenn</v>
      </c>
      <c r="C23" s="76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8" t="s">
        <v>125</v>
      </c>
      <c r="L24" s="88"/>
      <c r="M24" s="88"/>
      <c r="Q24" s="47"/>
      <c r="T24" s="47"/>
    </row>
    <row r="25" spans="1:21" ht="12.75">
      <c r="A25" s="80" t="s">
        <v>60</v>
      </c>
      <c r="B25" s="80"/>
      <c r="C25" s="80"/>
      <c r="D25" s="31"/>
      <c r="E25" s="78" t="str">
        <f>B23</f>
        <v>Emma Wrenn</v>
      </c>
      <c r="F25" s="76"/>
      <c r="G25" s="32">
        <f>N36</f>
        <v>361</v>
      </c>
      <c r="Q25" s="46">
        <f>N42</f>
        <v>331</v>
      </c>
      <c r="R25" s="76" t="str">
        <f>U22</f>
        <v>Samantha Knab</v>
      </c>
      <c r="S25" s="87"/>
      <c r="T25" s="82" t="s">
        <v>48</v>
      </c>
      <c r="U25" s="66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184</v>
      </c>
      <c r="C27" s="76"/>
      <c r="D27" s="36">
        <f>F42</f>
        <v>0</v>
      </c>
      <c r="T27" s="46">
        <f>F54</f>
        <v>0</v>
      </c>
      <c r="U27" s="60" t="s">
        <v>184</v>
      </c>
      <c r="V27" s="34"/>
      <c r="W27" s="49" t="s">
        <v>52</v>
      </c>
    </row>
    <row r="30" spans="1:14" ht="12.75">
      <c r="A30" s="83" t="s">
        <v>49</v>
      </c>
      <c r="B30" s="66"/>
      <c r="C30" s="66"/>
      <c r="D30" s="66"/>
      <c r="E30" s="66"/>
      <c r="F30" s="66"/>
      <c r="I30" s="83" t="s">
        <v>58</v>
      </c>
      <c r="J30" s="83"/>
      <c r="K30" s="83"/>
      <c r="L30" s="83"/>
      <c r="M30" s="83"/>
      <c r="N30" s="83"/>
    </row>
    <row r="32" spans="1:14" ht="12.75">
      <c r="A32" t="s">
        <v>26</v>
      </c>
      <c r="B32" s="66" t="str">
        <f>B2</f>
        <v>Serenity Quintero</v>
      </c>
      <c r="C32" s="66"/>
      <c r="F32">
        <f>D32+E32</f>
        <v>0</v>
      </c>
      <c r="I32" s="66" t="str">
        <f>E4</f>
        <v>Serenity Quintero</v>
      </c>
      <c r="J32" s="66"/>
      <c r="K32" s="66"/>
      <c r="L32">
        <v>193</v>
      </c>
      <c r="M32">
        <v>198</v>
      </c>
      <c r="N32">
        <f>L32+M32</f>
        <v>391</v>
      </c>
    </row>
    <row r="33" spans="1:14" ht="12.75">
      <c r="A33" t="s">
        <v>50</v>
      </c>
      <c r="B33" s="66" t="str">
        <f>B6</f>
        <v>BYE</v>
      </c>
      <c r="C33" s="66"/>
      <c r="F33">
        <f>D33+E33</f>
        <v>0</v>
      </c>
      <c r="I33" s="66" t="str">
        <f>E11</f>
        <v>Jasmine McKeel</v>
      </c>
      <c r="J33" s="66"/>
      <c r="K33" s="66"/>
      <c r="L33">
        <v>156</v>
      </c>
      <c r="M33">
        <v>203</v>
      </c>
      <c r="N33">
        <f>L33+M33</f>
        <v>359</v>
      </c>
    </row>
    <row r="35" spans="1:14" ht="12.75">
      <c r="A35" t="s">
        <v>27</v>
      </c>
      <c r="B35" s="66" t="str">
        <f>B9</f>
        <v>Jasmine McKeel</v>
      </c>
      <c r="C35" s="66"/>
      <c r="F35">
        <f>D35+E35</f>
        <v>0</v>
      </c>
      <c r="I35" s="66" t="str">
        <f>E18</f>
        <v>Kailee Tubbs</v>
      </c>
      <c r="J35" s="66"/>
      <c r="K35" s="66"/>
      <c r="L35">
        <v>143</v>
      </c>
      <c r="M35">
        <v>162</v>
      </c>
      <c r="N35">
        <f>L35+M35</f>
        <v>305</v>
      </c>
    </row>
    <row r="36" spans="1:14" ht="12.75">
      <c r="A36" t="s">
        <v>51</v>
      </c>
      <c r="B36" s="66" t="str">
        <f>B13</f>
        <v>BYE</v>
      </c>
      <c r="C36" s="66"/>
      <c r="F36">
        <f>D36+E36</f>
        <v>0</v>
      </c>
      <c r="I36" s="66" t="str">
        <f>E25</f>
        <v>Emma Wrenn</v>
      </c>
      <c r="J36" s="66"/>
      <c r="K36" s="66"/>
      <c r="L36">
        <v>158</v>
      </c>
      <c r="M36">
        <v>203</v>
      </c>
      <c r="N36">
        <f>L36+M36</f>
        <v>361</v>
      </c>
    </row>
    <row r="38" spans="1:14" ht="12.75">
      <c r="A38" t="s">
        <v>29</v>
      </c>
      <c r="B38" s="66" t="str">
        <f>B16</f>
        <v>Kailee Tubbs</v>
      </c>
      <c r="C38" s="66"/>
      <c r="F38">
        <f>D38+E38</f>
        <v>0</v>
      </c>
      <c r="I38" s="89" t="str">
        <f>R3</f>
        <v>Brittany Schwartz</v>
      </c>
      <c r="J38" s="89"/>
      <c r="K38" s="89"/>
      <c r="L38" s="51">
        <v>170</v>
      </c>
      <c r="M38" s="51">
        <v>120</v>
      </c>
      <c r="N38">
        <f>L38+M38</f>
        <v>290</v>
      </c>
    </row>
    <row r="39" spans="1:14" ht="12.75">
      <c r="A39" t="s">
        <v>55</v>
      </c>
      <c r="B39" s="66" t="str">
        <f>B20</f>
        <v>BYE</v>
      </c>
      <c r="C39" s="66"/>
      <c r="F39">
        <f>D39+E39</f>
        <v>0</v>
      </c>
      <c r="I39" s="66" t="str">
        <f>R12</f>
        <v>Haylee Schwark</v>
      </c>
      <c r="J39" s="66"/>
      <c r="K39" s="66"/>
      <c r="L39" s="51">
        <v>211</v>
      </c>
      <c r="M39">
        <v>183</v>
      </c>
      <c r="N39">
        <f>L39+M39</f>
        <v>394</v>
      </c>
    </row>
    <row r="40" spans="9:11" ht="12.75">
      <c r="I40" s="66"/>
      <c r="J40" s="66"/>
      <c r="K40" s="66"/>
    </row>
    <row r="41" spans="1:14" ht="12.75">
      <c r="A41" t="s">
        <v>28</v>
      </c>
      <c r="B41" s="66" t="str">
        <f>B23</f>
        <v>Emma Wrenn</v>
      </c>
      <c r="C41" s="66"/>
      <c r="F41">
        <f>D41+E41</f>
        <v>0</v>
      </c>
      <c r="I41" s="66" t="str">
        <f>R17</f>
        <v>Carlene Beyer</v>
      </c>
      <c r="J41" s="66"/>
      <c r="K41" s="66"/>
      <c r="L41">
        <v>172</v>
      </c>
      <c r="M41">
        <v>177</v>
      </c>
      <c r="N41">
        <f>L41+M41</f>
        <v>349</v>
      </c>
    </row>
    <row r="42" spans="1:14" ht="12.75">
      <c r="A42" t="s">
        <v>54</v>
      </c>
      <c r="B42" s="66" t="str">
        <f>B27</f>
        <v>BYE</v>
      </c>
      <c r="C42" s="66"/>
      <c r="F42">
        <f>D42+E42</f>
        <v>0</v>
      </c>
      <c r="I42" s="66" t="str">
        <f>R25</f>
        <v>Samantha Knab</v>
      </c>
      <c r="J42" s="66"/>
      <c r="K42" s="66"/>
      <c r="L42">
        <v>172</v>
      </c>
      <c r="M42">
        <v>159</v>
      </c>
      <c r="N42">
        <f>L42+M42</f>
        <v>331</v>
      </c>
    </row>
    <row r="44" spans="1:12" ht="12.75">
      <c r="A44" t="s">
        <v>30</v>
      </c>
      <c r="B44" t="str">
        <f>U1</f>
        <v>Brittany Schwartz</v>
      </c>
      <c r="F44">
        <f>D44+E44</f>
        <v>0</v>
      </c>
      <c r="K44" s="83" t="s">
        <v>59</v>
      </c>
      <c r="L44" s="83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6" t="str">
        <f>H8</f>
        <v>Serenity Quintero</v>
      </c>
      <c r="J46" s="66"/>
      <c r="K46" s="66"/>
      <c r="L46">
        <v>190</v>
      </c>
      <c r="M46">
        <v>158</v>
      </c>
      <c r="N46">
        <f>L46+M46</f>
        <v>348</v>
      </c>
    </row>
    <row r="47" spans="1:14" ht="12.75">
      <c r="A47" t="s">
        <v>31</v>
      </c>
      <c r="B47" t="str">
        <f>U8</f>
        <v>Haylee Schwark</v>
      </c>
      <c r="F47">
        <f>D47+E47</f>
        <v>0</v>
      </c>
      <c r="I47" s="66" t="str">
        <f>H22</f>
        <v>Emma Wrenn</v>
      </c>
      <c r="J47" s="66"/>
      <c r="K47" s="66"/>
      <c r="L47">
        <v>218</v>
      </c>
      <c r="M47">
        <v>207</v>
      </c>
      <c r="N47">
        <f>L47+M47</f>
        <v>425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6" t="str">
        <f>O8</f>
        <v>Haylee Schwark</v>
      </c>
      <c r="J49" s="66"/>
      <c r="K49" s="66"/>
      <c r="L49">
        <v>149</v>
      </c>
      <c r="M49">
        <v>134</v>
      </c>
      <c r="N49">
        <f>L49+M49</f>
        <v>283</v>
      </c>
    </row>
    <row r="50" spans="1:14" ht="12.75">
      <c r="A50" t="s">
        <v>33</v>
      </c>
      <c r="B50" t="str">
        <f>U15</f>
        <v>Carlene Beyer</v>
      </c>
      <c r="F50">
        <f>D50+E50</f>
        <v>0</v>
      </c>
      <c r="I50" s="66" t="str">
        <f>O22</f>
        <v>Carlene Beyer</v>
      </c>
      <c r="J50" s="66"/>
      <c r="K50" s="66"/>
      <c r="L50">
        <v>196</v>
      </c>
      <c r="M50">
        <v>210</v>
      </c>
      <c r="N50">
        <f>L50+M50</f>
        <v>406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83" t="s">
        <v>35</v>
      </c>
      <c r="L52" s="83"/>
    </row>
    <row r="53" spans="1:6" ht="12.75">
      <c r="A53" t="s">
        <v>32</v>
      </c>
      <c r="B53" t="str">
        <f>U22</f>
        <v>Samantha Knab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6" t="str">
        <f>K15</f>
        <v>Emma Wrenn</v>
      </c>
      <c r="J54" s="66"/>
      <c r="K54" s="66"/>
      <c r="L54">
        <v>196</v>
      </c>
      <c r="M54">
        <v>192</v>
      </c>
      <c r="N54">
        <f>L54+M54</f>
        <v>388</v>
      </c>
    </row>
    <row r="55" spans="9:14" ht="12.75">
      <c r="I55" s="66" t="str">
        <f>K19</f>
        <v>Carlene Beyer</v>
      </c>
      <c r="J55" s="66"/>
      <c r="K55" s="66"/>
      <c r="L55">
        <v>186</v>
      </c>
      <c r="M55">
        <v>234</v>
      </c>
      <c r="N55">
        <f>L55+M55</f>
        <v>420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Lauren Bacys</v>
      </c>
      <c r="V1" s="34"/>
      <c r="W1" s="49" t="s">
        <v>30</v>
      </c>
    </row>
    <row r="2" spans="1:20" ht="12.75">
      <c r="A2" s="34" t="s">
        <v>26</v>
      </c>
      <c r="B2" s="76" t="str">
        <f>Hdcp!B4</f>
        <v>Jami Donnelly</v>
      </c>
      <c r="C2" s="76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479</v>
      </c>
      <c r="R3" s="76" t="str">
        <f>U1</f>
        <v>Lauren Bacys</v>
      </c>
      <c r="S3" s="87"/>
      <c r="T3" s="47"/>
    </row>
    <row r="4" spans="1:21" ht="12.75">
      <c r="A4" s="80" t="s">
        <v>48</v>
      </c>
      <c r="B4" s="80"/>
      <c r="C4" s="80"/>
      <c r="D4" s="31"/>
      <c r="E4" s="78" t="str">
        <f>B2</f>
        <v>Jami Donnelly</v>
      </c>
      <c r="F4" s="76"/>
      <c r="G4" s="29">
        <f>O32</f>
        <v>425</v>
      </c>
      <c r="Q4" s="47"/>
      <c r="T4" s="82" t="s">
        <v>48</v>
      </c>
      <c r="U4" s="66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184</v>
      </c>
      <c r="C6" s="76"/>
      <c r="D6" s="36">
        <f>G33</f>
        <v>0</v>
      </c>
      <c r="G6" s="31"/>
      <c r="Q6" s="47"/>
      <c r="T6" s="46">
        <f>G45</f>
        <v>0</v>
      </c>
      <c r="U6" s="60" t="s">
        <v>184</v>
      </c>
      <c r="V6" s="34"/>
      <c r="W6" s="49" t="s">
        <v>53</v>
      </c>
    </row>
    <row r="7" spans="7:17" ht="12.75">
      <c r="G7" s="31"/>
      <c r="Q7" s="47"/>
    </row>
    <row r="8" spans="5:23" ht="12.75">
      <c r="E8" s="63" t="s">
        <v>188</v>
      </c>
      <c r="F8" s="66"/>
      <c r="G8" s="31"/>
      <c r="H8" s="81" t="s">
        <v>179</v>
      </c>
      <c r="I8" s="76"/>
      <c r="J8" s="29">
        <f>O46</f>
        <v>431</v>
      </c>
      <c r="N8" s="34">
        <f>O49</f>
        <v>396</v>
      </c>
      <c r="O8" s="77" t="s">
        <v>150</v>
      </c>
      <c r="P8" s="87"/>
      <c r="Q8" s="84" t="s">
        <v>205</v>
      </c>
      <c r="R8" s="66"/>
      <c r="T8" s="34">
        <f>G47</f>
        <v>0</v>
      </c>
      <c r="U8" s="34" t="str">
        <f>Hdcp!B9</f>
        <v>Brenna Schiekiera</v>
      </c>
      <c r="V8" s="34"/>
      <c r="W8" s="49" t="s">
        <v>31</v>
      </c>
    </row>
    <row r="9" spans="1:20" ht="12.75">
      <c r="A9" s="34" t="s">
        <v>27</v>
      </c>
      <c r="B9" s="76" t="str">
        <f>Hdcp!B11</f>
        <v>Jack O'Brien</v>
      </c>
      <c r="C9" s="76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0" t="s">
        <v>60</v>
      </c>
      <c r="B11" s="80"/>
      <c r="C11" s="80"/>
      <c r="D11" s="31"/>
      <c r="E11" s="78" t="str">
        <f>B9</f>
        <v>Jack O'Brien</v>
      </c>
      <c r="F11" s="76"/>
      <c r="G11" s="32">
        <f>O33</f>
        <v>405</v>
      </c>
      <c r="J11" s="31"/>
      <c r="N11" s="47"/>
      <c r="Q11" s="47"/>
      <c r="T11" s="82" t="s">
        <v>48</v>
      </c>
      <c r="U11" s="66"/>
    </row>
    <row r="12" spans="1:23" ht="12.75">
      <c r="A12" s="33"/>
      <c r="B12" s="33"/>
      <c r="C12" s="33"/>
      <c r="D12" s="31"/>
      <c r="J12" s="31"/>
      <c r="N12" s="47"/>
      <c r="Q12" s="46">
        <f>O39</f>
        <v>342</v>
      </c>
      <c r="R12" s="76" t="str">
        <f>U8</f>
        <v>Brenna Schiekiera</v>
      </c>
      <c r="S12" s="87"/>
      <c r="T12" s="47"/>
      <c r="W12" s="45"/>
    </row>
    <row r="13" spans="1:23" ht="12.75">
      <c r="A13" s="34" t="s">
        <v>51</v>
      </c>
      <c r="B13" s="77" t="s">
        <v>184</v>
      </c>
      <c r="C13" s="76"/>
      <c r="D13" s="36">
        <f>G36</f>
        <v>0</v>
      </c>
      <c r="J13" s="31"/>
      <c r="N13" s="47"/>
      <c r="T13" s="46">
        <f>G48</f>
        <v>0</v>
      </c>
      <c r="U13" s="60" t="s">
        <v>184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3" t="s">
        <v>197</v>
      </c>
      <c r="I15" s="66"/>
      <c r="J15" s="31"/>
      <c r="K15" s="81" t="s">
        <v>152</v>
      </c>
      <c r="L15" s="76"/>
      <c r="M15" s="34">
        <f>O54</f>
        <v>384</v>
      </c>
      <c r="N15" s="84" t="s">
        <v>204</v>
      </c>
      <c r="O15" s="66"/>
      <c r="T15" s="34">
        <f>G50</f>
        <v>0</v>
      </c>
      <c r="U15" s="34" t="str">
        <f>Hdcp!B10</f>
        <v>Ava Butt</v>
      </c>
      <c r="V15" s="34"/>
      <c r="W15" s="49" t="s">
        <v>33</v>
      </c>
    </row>
    <row r="16" spans="1:20" ht="12.75">
      <c r="A16" s="34" t="s">
        <v>29</v>
      </c>
      <c r="B16" s="76" t="str">
        <f>Hdcp!B8</f>
        <v>Isabella Colon</v>
      </c>
      <c r="C16" s="76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5" t="s">
        <v>203</v>
      </c>
      <c r="L17" s="86"/>
      <c r="M17" s="86"/>
      <c r="N17" s="47"/>
      <c r="Q17" s="34">
        <f>O41</f>
        <v>363</v>
      </c>
      <c r="R17" s="76" t="str">
        <f>U15</f>
        <v>Ava Butt</v>
      </c>
      <c r="S17" s="87"/>
      <c r="T17" s="47"/>
    </row>
    <row r="18" spans="1:21" ht="12.75">
      <c r="A18" s="80" t="s">
        <v>60</v>
      </c>
      <c r="B18" s="80"/>
      <c r="C18" s="80"/>
      <c r="D18" s="31"/>
      <c r="E18" s="78" t="str">
        <f>B16</f>
        <v>Isabella Colon</v>
      </c>
      <c r="F18" s="76"/>
      <c r="G18" s="29">
        <f>O35</f>
        <v>349</v>
      </c>
      <c r="J18" s="31"/>
      <c r="N18" s="47"/>
      <c r="Q18" s="47"/>
      <c r="T18" s="82" t="s">
        <v>48</v>
      </c>
      <c r="U18" s="66"/>
    </row>
    <row r="19" spans="1:20" ht="12.75">
      <c r="A19" s="33"/>
      <c r="B19" s="33"/>
      <c r="C19" s="33"/>
      <c r="D19" s="31"/>
      <c r="G19" s="30"/>
      <c r="J19" s="31"/>
      <c r="K19" s="81" t="s">
        <v>153</v>
      </c>
      <c r="L19" s="76"/>
      <c r="M19" s="36">
        <f>O55</f>
        <v>318</v>
      </c>
      <c r="N19" s="47"/>
      <c r="Q19" s="47"/>
      <c r="T19" s="47"/>
    </row>
    <row r="20" spans="1:23" ht="12.75">
      <c r="A20" s="34" t="s">
        <v>55</v>
      </c>
      <c r="B20" s="77" t="s">
        <v>184</v>
      </c>
      <c r="C20" s="76"/>
      <c r="D20" s="36">
        <f>G39</f>
        <v>0</v>
      </c>
      <c r="G20" s="31"/>
      <c r="J20" s="31"/>
      <c r="N20" s="47"/>
      <c r="Q20" s="47"/>
      <c r="T20" s="46">
        <f>G51</f>
        <v>0</v>
      </c>
      <c r="U20" s="60" t="s">
        <v>184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3" t="s">
        <v>200</v>
      </c>
      <c r="F22" s="66"/>
      <c r="G22" s="31"/>
      <c r="H22" s="81" t="s">
        <v>152</v>
      </c>
      <c r="I22" s="76"/>
      <c r="J22" s="32">
        <f>O47</f>
        <v>450</v>
      </c>
      <c r="N22" s="46">
        <f>O50</f>
        <v>443</v>
      </c>
      <c r="O22" s="77" t="s">
        <v>153</v>
      </c>
      <c r="P22" s="87"/>
      <c r="Q22" s="84" t="s">
        <v>186</v>
      </c>
      <c r="R22" s="66"/>
      <c r="T22" s="34">
        <f>G53</f>
        <v>0</v>
      </c>
      <c r="U22" s="34" t="str">
        <f>Hdcp!B5</f>
        <v>Kelly Whipple</v>
      </c>
      <c r="V22" s="34"/>
      <c r="W22" s="49" t="s">
        <v>32</v>
      </c>
    </row>
    <row r="23" spans="1:20" ht="12.75">
      <c r="A23" s="34" t="s">
        <v>28</v>
      </c>
      <c r="B23" s="76" t="str">
        <f>Hdcp!B7</f>
        <v>Connor Mooney</v>
      </c>
      <c r="C23" s="76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8" t="s">
        <v>152</v>
      </c>
      <c r="L24" s="88"/>
      <c r="M24" s="88"/>
      <c r="Q24" s="47"/>
      <c r="T24" s="47"/>
    </row>
    <row r="25" spans="1:21" ht="12.75">
      <c r="A25" s="80" t="s">
        <v>60</v>
      </c>
      <c r="B25" s="80"/>
      <c r="C25" s="80"/>
      <c r="D25" s="31"/>
      <c r="E25" s="78" t="str">
        <f>B23</f>
        <v>Connor Mooney</v>
      </c>
      <c r="F25" s="76"/>
      <c r="G25" s="32">
        <f>O36</f>
        <v>348</v>
      </c>
      <c r="Q25" s="46">
        <f>O42</f>
        <v>381</v>
      </c>
      <c r="R25" s="76" t="str">
        <f>U22</f>
        <v>Kelly Whipple</v>
      </c>
      <c r="S25" s="87"/>
      <c r="T25" s="82" t="s">
        <v>48</v>
      </c>
      <c r="U25" s="66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184</v>
      </c>
      <c r="C27" s="76"/>
      <c r="D27" s="36">
        <f>G42</f>
        <v>0</v>
      </c>
      <c r="T27" s="46">
        <f>G54</f>
        <v>0</v>
      </c>
      <c r="U27" s="60" t="s">
        <v>184</v>
      </c>
      <c r="V27" s="34"/>
      <c r="W27" s="49" t="s">
        <v>52</v>
      </c>
    </row>
    <row r="30" spans="1:14" ht="12.75">
      <c r="A30" s="83" t="s">
        <v>49</v>
      </c>
      <c r="B30" s="66"/>
      <c r="C30" s="66"/>
      <c r="D30" s="66"/>
      <c r="E30" s="66"/>
      <c r="F30" s="66"/>
      <c r="I30" s="83" t="s">
        <v>58</v>
      </c>
      <c r="J30" s="83"/>
      <c r="K30" s="83"/>
      <c r="L30" s="83"/>
      <c r="M30" s="83"/>
      <c r="N30" s="83"/>
    </row>
    <row r="32" spans="1:15" ht="12.75">
      <c r="A32" t="s">
        <v>26</v>
      </c>
      <c r="B32" s="66" t="str">
        <f>B2</f>
        <v>Jami Donnelly</v>
      </c>
      <c r="C32" s="66"/>
      <c r="G32">
        <f>SUM(D32:F32)</f>
        <v>0</v>
      </c>
      <c r="I32" s="66" t="str">
        <f>E4</f>
        <v>Jami Donnelly</v>
      </c>
      <c r="J32" s="66"/>
      <c r="K32" s="66"/>
      <c r="L32">
        <v>152</v>
      </c>
      <c r="M32">
        <v>129</v>
      </c>
      <c r="N32">
        <v>144</v>
      </c>
      <c r="O32">
        <f>SUM(L32:N32)</f>
        <v>425</v>
      </c>
    </row>
    <row r="33" spans="1:15" ht="12.75">
      <c r="A33" t="s">
        <v>50</v>
      </c>
      <c r="B33" s="66" t="str">
        <f>B6</f>
        <v>BYE</v>
      </c>
      <c r="C33" s="66"/>
      <c r="G33">
        <f aca="true" t="shared" si="0" ref="G33:G54">SUM(D33:F33)</f>
        <v>0</v>
      </c>
      <c r="I33" s="66" t="str">
        <f>E11</f>
        <v>Jack O'Brien</v>
      </c>
      <c r="J33" s="66"/>
      <c r="K33" s="66"/>
      <c r="L33">
        <v>146</v>
      </c>
      <c r="M33">
        <v>197</v>
      </c>
      <c r="N33">
        <v>62</v>
      </c>
      <c r="O33">
        <f aca="true" t="shared" si="1" ref="O33:O55">SUM(L33:N33)</f>
        <v>405</v>
      </c>
    </row>
    <row r="35" spans="1:15" ht="12.75">
      <c r="A35" t="s">
        <v>27</v>
      </c>
      <c r="B35" s="66" t="str">
        <f>B9</f>
        <v>Jack O'Brien</v>
      </c>
      <c r="C35" s="66"/>
      <c r="G35">
        <f t="shared" si="0"/>
        <v>0</v>
      </c>
      <c r="I35" s="66" t="str">
        <f>E18</f>
        <v>Isabella Colon</v>
      </c>
      <c r="J35" s="66"/>
      <c r="K35" s="66"/>
      <c r="L35">
        <v>133</v>
      </c>
      <c r="M35">
        <v>156</v>
      </c>
      <c r="N35">
        <v>60</v>
      </c>
      <c r="O35">
        <f t="shared" si="1"/>
        <v>349</v>
      </c>
    </row>
    <row r="36" spans="1:15" ht="12.75">
      <c r="A36" t="s">
        <v>51</v>
      </c>
      <c r="B36" s="66" t="str">
        <f>B13</f>
        <v>BYE</v>
      </c>
      <c r="C36" s="66"/>
      <c r="G36">
        <f t="shared" si="0"/>
        <v>0</v>
      </c>
      <c r="I36" s="66" t="str">
        <f>E25</f>
        <v>Connor Mooney</v>
      </c>
      <c r="J36" s="66"/>
      <c r="K36" s="66"/>
      <c r="L36">
        <v>146</v>
      </c>
      <c r="M36">
        <v>158</v>
      </c>
      <c r="N36">
        <v>44</v>
      </c>
      <c r="O36">
        <f t="shared" si="1"/>
        <v>348</v>
      </c>
    </row>
    <row r="38" spans="1:15" ht="12.75">
      <c r="A38" t="s">
        <v>29</v>
      </c>
      <c r="B38" s="66" t="str">
        <f>B16</f>
        <v>Isabella Colon</v>
      </c>
      <c r="C38" s="66"/>
      <c r="G38">
        <f t="shared" si="0"/>
        <v>0</v>
      </c>
      <c r="I38" s="89" t="str">
        <f>R3</f>
        <v>Lauren Bacys</v>
      </c>
      <c r="J38" s="89"/>
      <c r="K38" s="89"/>
      <c r="L38" s="51">
        <v>218</v>
      </c>
      <c r="M38" s="51">
        <v>153</v>
      </c>
      <c r="N38">
        <v>108</v>
      </c>
      <c r="O38">
        <f t="shared" si="1"/>
        <v>479</v>
      </c>
    </row>
    <row r="39" spans="1:15" ht="12.75">
      <c r="A39" t="s">
        <v>55</v>
      </c>
      <c r="B39" s="66" t="str">
        <f>B20</f>
        <v>BYE</v>
      </c>
      <c r="C39" s="66"/>
      <c r="G39">
        <f t="shared" si="0"/>
        <v>0</v>
      </c>
      <c r="I39" s="66" t="str">
        <f>R12</f>
        <v>Brenna Schiekiera</v>
      </c>
      <c r="J39" s="66"/>
      <c r="K39" s="66"/>
      <c r="L39" s="56">
        <v>143</v>
      </c>
      <c r="M39" s="56">
        <v>143</v>
      </c>
      <c r="N39">
        <v>56</v>
      </c>
      <c r="O39">
        <f t="shared" si="1"/>
        <v>342</v>
      </c>
    </row>
    <row r="40" spans="9:11" ht="12.75">
      <c r="I40" s="66"/>
      <c r="J40" s="66"/>
      <c r="K40" s="66"/>
    </row>
    <row r="41" spans="1:15" ht="12.75">
      <c r="A41" t="s">
        <v>28</v>
      </c>
      <c r="B41" s="66" t="str">
        <f>B23</f>
        <v>Connor Mooney</v>
      </c>
      <c r="C41" s="66"/>
      <c r="G41">
        <f t="shared" si="0"/>
        <v>0</v>
      </c>
      <c r="I41" s="66" t="str">
        <f>R17</f>
        <v>Ava Butt</v>
      </c>
      <c r="J41" s="66"/>
      <c r="K41" s="66"/>
      <c r="L41">
        <v>140</v>
      </c>
      <c r="M41">
        <v>125</v>
      </c>
      <c r="N41">
        <v>98</v>
      </c>
      <c r="O41">
        <f t="shared" si="1"/>
        <v>363</v>
      </c>
    </row>
    <row r="42" spans="1:15" ht="12.75">
      <c r="A42" t="s">
        <v>54</v>
      </c>
      <c r="B42" s="66" t="str">
        <f>B27</f>
        <v>BYE</v>
      </c>
      <c r="C42" s="66"/>
      <c r="G42">
        <f t="shared" si="0"/>
        <v>0</v>
      </c>
      <c r="I42" s="66" t="str">
        <f>R25</f>
        <v>Kelly Whipple</v>
      </c>
      <c r="J42" s="66"/>
      <c r="K42" s="66"/>
      <c r="L42">
        <v>186</v>
      </c>
      <c r="M42">
        <v>155</v>
      </c>
      <c r="N42">
        <v>40</v>
      </c>
      <c r="O42">
        <f t="shared" si="1"/>
        <v>381</v>
      </c>
    </row>
    <row r="44" spans="1:12" ht="12.75">
      <c r="A44" t="s">
        <v>30</v>
      </c>
      <c r="B44" t="str">
        <f>U1</f>
        <v>Lauren Bacys</v>
      </c>
      <c r="G44">
        <f t="shared" si="0"/>
        <v>0</v>
      </c>
      <c r="K44" s="83" t="s">
        <v>59</v>
      </c>
      <c r="L44" s="83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6" t="str">
        <f>H8</f>
        <v>Jami Donnelly</v>
      </c>
      <c r="J46" s="66"/>
      <c r="K46" s="66"/>
      <c r="L46">
        <v>160</v>
      </c>
      <c r="M46">
        <v>127</v>
      </c>
      <c r="N46">
        <v>144</v>
      </c>
      <c r="O46">
        <f t="shared" si="1"/>
        <v>431</v>
      </c>
    </row>
    <row r="47" spans="1:15" ht="12.75">
      <c r="A47" t="s">
        <v>31</v>
      </c>
      <c r="B47" t="str">
        <f>U8</f>
        <v>Brenna Schiekiera</v>
      </c>
      <c r="G47">
        <f t="shared" si="0"/>
        <v>0</v>
      </c>
      <c r="I47" s="66" t="str">
        <f>H22</f>
        <v>Isabella Colon</v>
      </c>
      <c r="J47" s="66"/>
      <c r="K47" s="66"/>
      <c r="L47">
        <v>185</v>
      </c>
      <c r="M47">
        <v>205</v>
      </c>
      <c r="N47">
        <v>60</v>
      </c>
      <c r="O47">
        <f t="shared" si="1"/>
        <v>450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6" t="str">
        <f>O8</f>
        <v>Lauren Bacys</v>
      </c>
      <c r="J49" s="66"/>
      <c r="K49" s="66"/>
      <c r="L49">
        <v>140</v>
      </c>
      <c r="M49">
        <v>148</v>
      </c>
      <c r="N49">
        <v>108</v>
      </c>
      <c r="O49">
        <f t="shared" si="1"/>
        <v>396</v>
      </c>
    </row>
    <row r="50" spans="1:15" ht="12.75">
      <c r="A50" t="s">
        <v>33</v>
      </c>
      <c r="B50" t="str">
        <f>U15</f>
        <v>Ava Butt</v>
      </c>
      <c r="G50">
        <f t="shared" si="0"/>
        <v>0</v>
      </c>
      <c r="I50" s="66" t="str">
        <f>O22</f>
        <v>Kelly Whipple</v>
      </c>
      <c r="J50" s="66"/>
      <c r="K50" s="66"/>
      <c r="L50">
        <v>210</v>
      </c>
      <c r="M50">
        <v>193</v>
      </c>
      <c r="N50">
        <v>40</v>
      </c>
      <c r="O50">
        <f t="shared" si="1"/>
        <v>443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83" t="s">
        <v>35</v>
      </c>
      <c r="L52" s="83"/>
    </row>
    <row r="53" spans="1:7" ht="12.75">
      <c r="A53" t="s">
        <v>32</v>
      </c>
      <c r="B53" t="str">
        <f>U22</f>
        <v>Kelly Whipple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6" t="str">
        <f>K15</f>
        <v>Isabella Colon</v>
      </c>
      <c r="J54" s="66"/>
      <c r="K54" s="66"/>
      <c r="L54">
        <v>160</v>
      </c>
      <c r="M54">
        <v>164</v>
      </c>
      <c r="N54">
        <v>60</v>
      </c>
      <c r="O54">
        <f t="shared" si="1"/>
        <v>384</v>
      </c>
    </row>
    <row r="55" spans="9:15" ht="12.75">
      <c r="I55" s="66" t="str">
        <f>K19</f>
        <v>Kelly Whipple</v>
      </c>
      <c r="J55" s="66"/>
      <c r="K55" s="66"/>
      <c r="L55">
        <v>123</v>
      </c>
      <c r="M55">
        <v>155</v>
      </c>
      <c r="N55">
        <v>40</v>
      </c>
      <c r="O55">
        <f t="shared" si="1"/>
        <v>318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2019-06-02T21:55:04Z</cp:lastPrinted>
  <dcterms:created xsi:type="dcterms:W3CDTF">2010-09-08T14:50:21Z</dcterms:created>
  <dcterms:modified xsi:type="dcterms:W3CDTF">2019-06-05T01:38:29Z</dcterms:modified>
  <cp:category/>
  <cp:version/>
  <cp:contentType/>
  <cp:contentStatus/>
</cp:coreProperties>
</file>